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atupe\OneDrive - Clinton Health Access Initiative, Inc\Attachments\Desktop\"/>
    </mc:Choice>
  </mc:AlternateContent>
  <xr:revisionPtr revIDLastSave="0" documentId="13_ncr:1_{95D3BB6F-8359-4018-8FE5-D24E805D8C77}" xr6:coauthVersionLast="47" xr6:coauthVersionMax="47" xr10:uidLastSave="{00000000-0000-0000-0000-000000000000}"/>
  <bookViews>
    <workbookView xWindow="-110" yWindow="-110" windowWidth="19420" windowHeight="11500" xr2:uid="{2F675DF3-DB93-4E30-B549-C6FE821F9A18}"/>
  </bookViews>
  <sheets>
    <sheet name="Introduction " sheetId="75" r:id="rId1"/>
    <sheet name="Summary " sheetId="60" r:id="rId2"/>
    <sheet name="MBEYA RRH" sheetId="73" r:id="rId3"/>
    <sheet name="SEKOU-TOURE " sheetId="72" r:id="rId4"/>
    <sheet name="MOUNT MERU RRH" sheetId="69" r:id="rId5"/>
    <sheet name="ST BENEDICT NDANDA" sheetId="71" r:id="rId6"/>
    <sheet name="SONGEA RRH " sheetId="70" r:id="rId7"/>
    <sheet name="MANYARA RRH " sheetId="68" r:id="rId8"/>
    <sheet name="DODOMA RRH" sheetId="67" r:id="rId9"/>
    <sheet name="MOROGORO RRH" sheetId="66" r:id="rId10"/>
    <sheet name="TUMBI RRH" sheetId="65" r:id="rId11"/>
    <sheet name="BOCHI HOSP " sheetId="58" r:id="rId12"/>
    <sheet name="REFERENCES" sheetId="76" r:id="rId13"/>
  </sheets>
  <externalReferences>
    <externalReference r:id="rId14"/>
  </externalReferences>
  <definedNames>
    <definedName name="_Hlk101383785" localSheetId="0">'Introduction '!$B$40</definedName>
    <definedName name="_Hlk187229614" localSheetId="0">'Introduction '!$B$11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60" l="1"/>
  <c r="E37" i="73"/>
  <c r="F34" i="73"/>
  <c r="F32" i="73"/>
  <c r="F31" i="73"/>
  <c r="F30" i="73"/>
  <c r="F29" i="73"/>
  <c r="F28" i="73"/>
  <c r="F27" i="73"/>
  <c r="F37" i="73"/>
  <c r="F42" i="73"/>
  <c r="B22" i="73"/>
  <c r="F17" i="73"/>
  <c r="F16" i="73"/>
  <c r="F15" i="73"/>
  <c r="F14" i="73"/>
  <c r="F12" i="73"/>
  <c r="F11" i="73"/>
  <c r="F9" i="73"/>
  <c r="F18" i="73"/>
  <c r="F41" i="73"/>
  <c r="F43" i="73"/>
  <c r="F7" i="73"/>
  <c r="F5" i="73"/>
  <c r="E4" i="73"/>
  <c r="E37" i="72"/>
  <c r="F34" i="72"/>
  <c r="F32" i="72"/>
  <c r="F31" i="72"/>
  <c r="F30" i="72"/>
  <c r="F29" i="72"/>
  <c r="F28" i="72"/>
  <c r="F37" i="72"/>
  <c r="F42" i="72"/>
  <c r="F27" i="72"/>
  <c r="B22" i="72"/>
  <c r="F17" i="72"/>
  <c r="F16" i="72"/>
  <c r="F15" i="72"/>
  <c r="F14" i="72"/>
  <c r="F12" i="72"/>
  <c r="F11" i="72"/>
  <c r="F9" i="72"/>
  <c r="F7" i="72"/>
  <c r="F5" i="72"/>
  <c r="F18" i="72"/>
  <c r="F41" i="72"/>
  <c r="E4" i="72"/>
  <c r="E37" i="71"/>
  <c r="F34" i="71"/>
  <c r="F32" i="71"/>
  <c r="F31" i="71"/>
  <c r="F30" i="71"/>
  <c r="F29" i="71"/>
  <c r="F28" i="71"/>
  <c r="F27" i="71"/>
  <c r="F37" i="71"/>
  <c r="F42" i="71"/>
  <c r="B22" i="71"/>
  <c r="F17" i="71"/>
  <c r="F16" i="71"/>
  <c r="F15" i="71"/>
  <c r="F18" i="71"/>
  <c r="F41" i="71"/>
  <c r="F14" i="71"/>
  <c r="F12" i="71"/>
  <c r="F11" i="71"/>
  <c r="F9" i="71"/>
  <c r="F7" i="71"/>
  <c r="F5" i="71"/>
  <c r="E4" i="71"/>
  <c r="E37" i="70"/>
  <c r="F34" i="70"/>
  <c r="F32" i="70"/>
  <c r="F31" i="70"/>
  <c r="F30" i="70"/>
  <c r="F29" i="70"/>
  <c r="F28" i="70"/>
  <c r="F27" i="70"/>
  <c r="F37" i="70"/>
  <c r="F42" i="70"/>
  <c r="F43" i="70"/>
  <c r="B22" i="70"/>
  <c r="F17" i="70"/>
  <c r="F16" i="70"/>
  <c r="F15" i="70"/>
  <c r="F14" i="70"/>
  <c r="F12" i="70"/>
  <c r="F11" i="70"/>
  <c r="F9" i="70"/>
  <c r="F7" i="70"/>
  <c r="F5" i="70"/>
  <c r="F18" i="70"/>
  <c r="F41" i="70"/>
  <c r="E4" i="70"/>
  <c r="E37" i="69"/>
  <c r="F34" i="69"/>
  <c r="F32" i="69"/>
  <c r="F31" i="69"/>
  <c r="F30" i="69"/>
  <c r="F29" i="69"/>
  <c r="F28" i="69"/>
  <c r="F27" i="69"/>
  <c r="F37" i="69"/>
  <c r="F42" i="69"/>
  <c r="F43" i="69"/>
  <c r="B22" i="69"/>
  <c r="F17" i="69"/>
  <c r="F16" i="69"/>
  <c r="F15" i="69"/>
  <c r="F14" i="69"/>
  <c r="F12" i="69"/>
  <c r="F11" i="69"/>
  <c r="F9" i="69"/>
  <c r="F7" i="69"/>
  <c r="F5" i="69"/>
  <c r="F18" i="69"/>
  <c r="F41" i="69"/>
  <c r="E4" i="69"/>
  <c r="E37" i="68"/>
  <c r="F34" i="68"/>
  <c r="F37" i="68"/>
  <c r="F42" i="68"/>
  <c r="F32" i="68"/>
  <c r="F31" i="68"/>
  <c r="F30" i="68"/>
  <c r="F29" i="68"/>
  <c r="F28" i="68"/>
  <c r="F27" i="68"/>
  <c r="B22" i="68"/>
  <c r="F17" i="68"/>
  <c r="F16" i="68"/>
  <c r="F15" i="68"/>
  <c r="F14" i="68"/>
  <c r="F12" i="68"/>
  <c r="F11" i="68"/>
  <c r="F9" i="68"/>
  <c r="F7" i="68"/>
  <c r="F5" i="68"/>
  <c r="F18" i="68"/>
  <c r="F41" i="68"/>
  <c r="F43" i="68"/>
  <c r="F44" i="68"/>
  <c r="E4" i="68"/>
  <c r="E37" i="67"/>
  <c r="F34" i="67"/>
  <c r="F32" i="67"/>
  <c r="F31" i="67"/>
  <c r="F30" i="67"/>
  <c r="F29" i="67"/>
  <c r="F28" i="67"/>
  <c r="F27" i="67"/>
  <c r="F37" i="67"/>
  <c r="F42" i="67"/>
  <c r="B22" i="67"/>
  <c r="F17" i="67"/>
  <c r="F16" i="67"/>
  <c r="F15" i="67"/>
  <c r="F14" i="67"/>
  <c r="F12" i="67"/>
  <c r="F11" i="67"/>
  <c r="F9" i="67"/>
  <c r="F7" i="67"/>
  <c r="F5" i="67"/>
  <c r="F18" i="67"/>
  <c r="F41" i="67"/>
  <c r="F43" i="67"/>
  <c r="F45" i="67"/>
  <c r="F44" i="67"/>
  <c r="E4" i="67"/>
  <c r="E37" i="66"/>
  <c r="F34" i="66"/>
  <c r="F32" i="66"/>
  <c r="F31" i="66"/>
  <c r="F30" i="66"/>
  <c r="F29" i="66"/>
  <c r="F28" i="66"/>
  <c r="F27" i="66"/>
  <c r="F37" i="66"/>
  <c r="F42" i="66"/>
  <c r="B22" i="66"/>
  <c r="F17" i="66"/>
  <c r="F16" i="66"/>
  <c r="F15" i="66"/>
  <c r="F14" i="66"/>
  <c r="F12" i="66"/>
  <c r="F11" i="66"/>
  <c r="F9" i="66"/>
  <c r="F7" i="66"/>
  <c r="F18" i="66"/>
  <c r="F41" i="66"/>
  <c r="F43" i="66"/>
  <c r="F5" i="66"/>
  <c r="E4" i="66"/>
  <c r="E37" i="65"/>
  <c r="F34" i="65"/>
  <c r="F32" i="65"/>
  <c r="F31" i="65"/>
  <c r="F30" i="65"/>
  <c r="F29" i="65"/>
  <c r="F28" i="65"/>
  <c r="F27" i="65"/>
  <c r="B22" i="65"/>
  <c r="F17" i="65"/>
  <c r="F16" i="65"/>
  <c r="F15" i="65"/>
  <c r="F14" i="65"/>
  <c r="E13" i="65"/>
  <c r="F12" i="65"/>
  <c r="F11" i="65"/>
  <c r="E10" i="65"/>
  <c r="F9" i="65"/>
  <c r="E8" i="65"/>
  <c r="F7" i="65"/>
  <c r="F5" i="65"/>
  <c r="E4" i="65"/>
  <c r="F32" i="58"/>
  <c r="F16" i="58"/>
  <c r="F17" i="58"/>
  <c r="F28" i="58"/>
  <c r="F29" i="58"/>
  <c r="F30" i="58"/>
  <c r="F31" i="58"/>
  <c r="F34" i="58"/>
  <c r="F27" i="58"/>
  <c r="F37" i="58"/>
  <c r="F42" i="58"/>
  <c r="E6" i="58"/>
  <c r="F7" i="58"/>
  <c r="E8" i="58"/>
  <c r="F9" i="58"/>
  <c r="F11" i="58"/>
  <c r="F12" i="58"/>
  <c r="F14" i="58"/>
  <c r="F15" i="58"/>
  <c r="E4" i="58"/>
  <c r="F5" i="58"/>
  <c r="F18" i="58"/>
  <c r="F41" i="58"/>
  <c r="E37" i="58"/>
  <c r="B22" i="58"/>
  <c r="F44" i="70"/>
  <c r="F45" i="70"/>
  <c r="F43" i="71"/>
  <c r="F44" i="71"/>
  <c r="F45" i="71"/>
  <c r="F44" i="69"/>
  <c r="F45" i="69"/>
  <c r="F43" i="72"/>
  <c r="F44" i="72"/>
  <c r="F44" i="73"/>
  <c r="F45" i="73"/>
  <c r="F45" i="68"/>
  <c r="F45" i="66"/>
  <c r="F44" i="66"/>
  <c r="F43" i="58"/>
  <c r="F44" i="58"/>
  <c r="F45" i="58"/>
  <c r="F18" i="65"/>
  <c r="F41" i="65"/>
  <c r="F43" i="65"/>
  <c r="F44" i="65"/>
  <c r="F37" i="65"/>
  <c r="F42" i="65"/>
  <c r="F45" i="72"/>
  <c r="F45" i="65"/>
</calcChain>
</file>

<file path=xl/sharedStrings.xml><?xml version="1.0" encoding="utf-8"?>
<sst xmlns="http://schemas.openxmlformats.org/spreadsheetml/2006/main" count="776" uniqueCount="107">
  <si>
    <t>Item</t>
  </si>
  <si>
    <t>No.</t>
  </si>
  <si>
    <t>RATE</t>
  </si>
  <si>
    <t>LM</t>
  </si>
  <si>
    <t>Total</t>
  </si>
  <si>
    <t>DESCRIPTION</t>
  </si>
  <si>
    <t>QTY</t>
  </si>
  <si>
    <t>UNIT</t>
  </si>
  <si>
    <t>22mm diameter degreased copper pipes in metres</t>
  </si>
  <si>
    <t>Piping Accessories Straight Couplers:</t>
  </si>
  <si>
    <t>Pcs</t>
  </si>
  <si>
    <t>22mm diameter degreased copper straight couplers</t>
  </si>
  <si>
    <t>Elbows:</t>
  </si>
  <si>
    <t xml:space="preserve"> 22mm diameter degreased copper elbows</t>
  </si>
  <si>
    <t xml:space="preserve">Reducers: </t>
  </si>
  <si>
    <t>22x15mm diameter degreased copper reducer</t>
  </si>
  <si>
    <t>15mm medical gas line valves</t>
  </si>
  <si>
    <t>Mounting accessories</t>
  </si>
  <si>
    <t>22mm munsen rings complete with clamps</t>
  </si>
  <si>
    <t xml:space="preserve">M10 threaded rod </t>
  </si>
  <si>
    <t>M10 hungers</t>
  </si>
  <si>
    <t>22mm medical gas line valves</t>
  </si>
  <si>
    <t xml:space="preserve">Item </t>
  </si>
  <si>
    <t>AMOUNT</t>
  </si>
  <si>
    <t>Total carried to collection on page 2</t>
  </si>
  <si>
    <t>Page 1 of 2</t>
  </si>
  <si>
    <t>Total carried to collection below</t>
  </si>
  <si>
    <t>Collection:</t>
  </si>
  <si>
    <t>Total brought forward from page 1</t>
  </si>
  <si>
    <t>Total brought down from above</t>
  </si>
  <si>
    <t>Grand Total</t>
  </si>
  <si>
    <t>Amount in Words: ___________________________________________________________________________</t>
  </si>
  <si>
    <t>Witness Name: ______________________________________________</t>
  </si>
  <si>
    <t>Sign: _______________________________</t>
  </si>
  <si>
    <t xml:space="preserve">Tenderer's Name: </t>
  </si>
  <si>
    <t xml:space="preserve">REFERENCE NUMBER </t>
  </si>
  <si>
    <t xml:space="preserve">Sign &amp; Stamp: _____________________________________________   Date: </t>
  </si>
  <si>
    <r>
      <rPr>
        <b/>
        <u/>
        <sz val="10"/>
        <color indexed="8"/>
        <rFont val="Calibri"/>
        <family val="2"/>
      </rPr>
      <t>Piping</t>
    </r>
    <r>
      <rPr>
        <u/>
        <sz val="10"/>
        <color indexed="8"/>
        <rFont val="Calibri"/>
        <family val="2"/>
      </rPr>
      <t xml:space="preserve"> </t>
    </r>
    <r>
      <rPr>
        <sz val="10"/>
        <color indexed="8"/>
        <rFont val="Calibri"/>
        <family val="2"/>
      </rPr>
      <t>(Copper pipe manufactured from phosphorus de-oxidized non-arsenical copper to conform to BS EN HTM02-01)</t>
    </r>
  </si>
  <si>
    <t>28x22mm diameter degreased copper reducer</t>
  </si>
  <si>
    <r>
      <rPr>
        <b/>
        <sz val="10"/>
        <color indexed="8"/>
        <rFont val="Calibri"/>
        <family val="2"/>
      </rPr>
      <t>Line ball valves</t>
    </r>
    <r>
      <rPr>
        <sz val="10"/>
        <color indexed="8"/>
        <rFont val="Calibri"/>
        <family val="2"/>
      </rPr>
      <t xml:space="preserve"> c/w NIST (Medical gas line valves conforming to HTM 02-01) </t>
    </r>
  </si>
  <si>
    <t>15mm medical gas line Non Return  valves</t>
  </si>
  <si>
    <t>22mm medical gas line Non Return  valves</t>
  </si>
  <si>
    <t xml:space="preserve">Sum </t>
  </si>
  <si>
    <t>Add 18% VAT</t>
  </si>
  <si>
    <t xml:space="preserve">AMOUNT </t>
  </si>
  <si>
    <t xml:space="preserve">Any Other Item necessary for Inter connecting the VIE Tank, the Vaporizer,the Reducing station and the existing(Specify) piping </t>
  </si>
  <si>
    <t>no</t>
  </si>
  <si>
    <t>Labour Cost (Installation, Testing &amp; Commissioning)</t>
  </si>
  <si>
    <t xml:space="preserve"> Provision of at least 2 appropriate Fire Extinguishers (Carbon Dioxide or Dry Chemical type) to be placed/anchored nearby the VIE system</t>
  </si>
  <si>
    <t xml:space="preserve">VIE Tank Earthing </t>
  </si>
  <si>
    <t xml:space="preserve">VIE TANK INSTALLATION </t>
  </si>
  <si>
    <t xml:space="preserve">Healthcare Facility </t>
  </si>
  <si>
    <t xml:space="preserve">VIE Tank Installation </t>
  </si>
  <si>
    <t>Delivery Period (WKS)</t>
  </si>
  <si>
    <t xml:space="preserve">Comments </t>
  </si>
  <si>
    <t xml:space="preserve">Price </t>
  </si>
  <si>
    <t xml:space="preserve">Bochi Hospital </t>
  </si>
  <si>
    <t xml:space="preserve">Tumbi Regional Referral Hospital </t>
  </si>
  <si>
    <t xml:space="preserve">St. Benedict Ndanda Referral Hospital </t>
  </si>
  <si>
    <t>Lifting &amp; Cranage  , Tansportation and Installation of the Liquid Oxygen VIE Tank ,6000 Litres Capacity (Empty Weight - 5 Tons-Diameter-2.5m-Height- 6m)</t>
  </si>
  <si>
    <t>Reference</t>
  </si>
  <si>
    <t>Posting Date</t>
  </si>
  <si>
    <t>Closing date</t>
  </si>
  <si>
    <t>Introduction</t>
  </si>
  <si>
    <t xml:space="preserve">The Clinton Health Access Initiative (CHAI) is supporting the strengthening of medical oxygen ecosystems, including the improvement of medical oxygen availability and supply systems in Eastern Africa through support of Unitaid.  The East Africa Program on Oxygen Access (EAPOA) aims to improve access to medical oxygen in low- and middle-income countries (LMICs) across East Africa. The initiative seeks to bolster the capacity of local manufacturers to meet the growing demand for medical oxygen. </t>
  </si>
  <si>
    <t xml:space="preserve">The purpose of this Request for Proposal is to: </t>
  </si>
  <si>
    <t>Submissions</t>
  </si>
  <si>
    <t>Submissions received after the deadline will not be considered.</t>
  </si>
  <si>
    <t>Disclaimer</t>
  </si>
  <si>
    <t xml:space="preserve">Distribution of this document does not mean there is any commitment on the part of CHAI to engage any entity. CHAI will not reimburse or otherwise bear any costs associated with this RFP. No fee is charged for the submission of this RFP. All material received in the response to this RFP shall become the property of CHAI and will not be returned to the respondent. CHAI reserves the right to use any information presented in any proposal. </t>
  </si>
  <si>
    <t>·       Provide information to potential suppliers on CHAI’s needs and requirements.</t>
  </si>
  <si>
    <t xml:space="preserve"> CHAI code of conduct for suppliers</t>
  </si>
  <si>
    <r>
      <t xml:space="preserve">Should your submission exceed 2Mb and cannot be sent by email, send an email to request an upload link with the subject ‘Requesting upload link’ to </t>
    </r>
    <r>
      <rPr>
        <sz val="11"/>
        <color indexed="40"/>
        <rFont val="Calibri"/>
        <family val="2"/>
      </rPr>
      <t>chaitzprocurement@clintonhealthaccess.org</t>
    </r>
    <r>
      <rPr>
        <sz val="11"/>
        <color theme="1"/>
        <rFont val="Calibri"/>
        <family val="2"/>
        <scheme val="minor"/>
      </rPr>
      <t xml:space="preserve">. </t>
    </r>
  </si>
  <si>
    <r>
      <t xml:space="preserve"> The CHAI code of conduct for suppliers is a minimum set of requirements that suppliers must meet to qualify to do business with CHAI and remain in good standing with the organization. Please read the document via this link: </t>
    </r>
    <r>
      <rPr>
        <sz val="11"/>
        <color indexed="40"/>
        <rFont val="Calibri"/>
        <family val="2"/>
      </rPr>
      <t xml:space="preserve">https://clintonhealth.app.box.com/s/w4aev9ayvkwkklonlkrz45oab80s2ero </t>
    </r>
    <r>
      <rPr>
        <sz val="11"/>
        <color theme="1"/>
        <rFont val="Calibri"/>
        <family val="2"/>
        <scheme val="minor"/>
      </rPr>
      <t xml:space="preserve"> Supplier Code of Conduct  and apply for this solicitation only if your organization can comply with these requirements. </t>
    </r>
  </si>
  <si>
    <t xml:space="preserve">Total  Tsh </t>
  </si>
  <si>
    <t>Total RFP SUM TSH</t>
  </si>
  <si>
    <t xml:space="preserve">·       Evaluate submissions to identify and shortlist qualified potential contractor. </t>
  </si>
  <si>
    <t>·       Solicit information from potential contractor on their capacity, current lead times, pricing, and other information pertinent to procurement planning.</t>
  </si>
  <si>
    <t xml:space="preserve">Contract Price </t>
  </si>
  <si>
    <t xml:space="preserve">CHAI intends to use part of the investment from unitaid to cover for installation of Medical Liquid Oxygen Cryogenic storage Tanks. </t>
  </si>
  <si>
    <t xml:space="preserve">PROJECTS OF SIMILAR NATURE </t>
  </si>
  <si>
    <t xml:space="preserve">Project Name </t>
  </si>
  <si>
    <t xml:space="preserve">Client </t>
  </si>
  <si>
    <t xml:space="preserve">Project Amount </t>
  </si>
  <si>
    <t xml:space="preserve">Project Status </t>
  </si>
  <si>
    <t xml:space="preserve">Notes </t>
  </si>
  <si>
    <t xml:space="preserve">Provide proof of performance ;LPOS, Contracts </t>
  </si>
  <si>
    <t>Request for Proposal for , Installation, Testing &amp; Commissioning  Medical Oxygen VIE Tanks, Control Panel &amp; Vaporizer</t>
  </si>
  <si>
    <t>CHAI invites financial proposals (RFP) from   Contractors  interested and capable of  Installation, Testing &amp; Commissioning liquid Oxygen VIE Tanks , Control Panels and Vaporizers  including piping at the following Hospitals in mainland Tanzania;</t>
  </si>
  <si>
    <t>Lifting &amp; Cranage  , Tansportation and Installation of the Liquid Oxygen VIE Tank ,10,000 Litres Capacity (Empty Weight - 5 Tons-Diameter-2.5m-Height- 6m)</t>
  </si>
  <si>
    <t>Power Provision Single Phase, Twin Socket 240V, 50Hz( Cable size 6 mm2)</t>
  </si>
  <si>
    <t xml:space="preserve">Morogoro Regional Referral Hospital </t>
  </si>
  <si>
    <t xml:space="preserve">Dodoma Regional Referral Hospital </t>
  </si>
  <si>
    <t xml:space="preserve">Manyara Regional Referral Hospital </t>
  </si>
  <si>
    <t xml:space="preserve">Mount Meru  Regional Referral Hospital </t>
  </si>
  <si>
    <t xml:space="preserve">Songea  Regional Referral Hospital </t>
  </si>
  <si>
    <t xml:space="preserve">Sekpou Toure Regional  Referral Hospital </t>
  </si>
  <si>
    <t xml:space="preserve">Mbeya Regional  Referral Hospital </t>
  </si>
  <si>
    <r>
      <rPr>
        <b/>
        <sz val="11"/>
        <color indexed="8"/>
        <rFont val="Calibri"/>
        <family val="2"/>
      </rPr>
      <t>Project site Visit:</t>
    </r>
    <r>
      <rPr>
        <sz val="11"/>
        <color theme="1"/>
        <rFont val="Calibri"/>
        <family val="2"/>
        <scheme val="minor"/>
      </rPr>
      <t xml:space="preserve"> Vendor may visit the site for verification of the site on May 22nd, 2025. Vendor should communicate with CHAI for better coordination and introduction to the respective hospital prior to the visit date via </t>
    </r>
    <r>
      <rPr>
        <sz val="11"/>
        <color indexed="40"/>
        <rFont val="Calibri"/>
        <family val="2"/>
      </rPr>
      <t>chaitzprocurement@clintonhealthacceess.org</t>
    </r>
    <r>
      <rPr>
        <sz val="11"/>
        <color theme="1"/>
        <rFont val="Calibri"/>
        <family val="2"/>
        <scheme val="minor"/>
      </rPr>
      <t xml:space="preserve"> at least four days prior to the visit with subject "Request for project site visit".</t>
    </r>
  </si>
  <si>
    <t xml:space="preserve">Sekou Toure Regional  Referral Hospital </t>
  </si>
  <si>
    <r>
      <t xml:space="preserve">Bidders may respond and Submit their proposal for  </t>
    </r>
    <r>
      <rPr>
        <b/>
        <sz val="11"/>
        <color indexed="8"/>
        <rFont val="Calibri"/>
        <family val="2"/>
      </rPr>
      <t xml:space="preserve">all </t>
    </r>
    <r>
      <rPr>
        <sz val="11"/>
        <color theme="1"/>
        <rFont val="Calibri"/>
        <family val="2"/>
        <scheme val="minor"/>
      </rPr>
      <t>or</t>
    </r>
    <r>
      <rPr>
        <b/>
        <sz val="11"/>
        <color indexed="8"/>
        <rFont val="Calibri"/>
        <family val="2"/>
      </rPr>
      <t xml:space="preserve"> selected</t>
    </r>
    <r>
      <rPr>
        <sz val="11"/>
        <color theme="1"/>
        <rFont val="Calibri"/>
        <family val="2"/>
        <scheme val="minor"/>
      </rPr>
      <t xml:space="preserve"> facilities.</t>
    </r>
  </si>
  <si>
    <t>13th May  2025</t>
  </si>
  <si>
    <t>10th June 2025</t>
  </si>
  <si>
    <t>This will be a fixed price contract based on the priced Bills of Quantities and actual quantities measured at site. All the prices should be quoted in Tsh</t>
  </si>
  <si>
    <r>
      <t xml:space="preserve">For any clarification / queries please write to us at </t>
    </r>
    <r>
      <rPr>
        <sz val="11"/>
        <color indexed="40"/>
        <rFont val="Calibri"/>
        <family val="2"/>
      </rPr>
      <t>chaitzprocurement@clintonhealthaccess.org</t>
    </r>
    <r>
      <rPr>
        <sz val="11"/>
        <color theme="1"/>
        <rFont val="Calibri"/>
        <family val="2"/>
        <scheme val="minor"/>
      </rPr>
      <t xml:space="preserve">  with RFP reference number in the subject line by 23rd May 2025. CHAI may contact respondents for further discussions regarding submissions and subsequent procurement.  </t>
    </r>
  </si>
  <si>
    <t>RFP/CHAI-TZ-EAPOA-002/25</t>
  </si>
  <si>
    <t xml:space="preserve">Interested organizations must submit their RFP (electronically) to the email ID  chaitzprocurement@clintonhealthaccess.org quoting RFP/CHAI-TZ-EAPOA-002/25 in the subject line no later than 10th June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</si>
</sst>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1" formatCode="_(* #,##0.00_);_(* \(#,##0.00\);_(* &quot;-&quot;??_);_(@_)"/>
    <numFmt numFmtId="179" formatCode="_-* #,##0.00_-;\-* #,##0.00_-;_-* &quot;-&quot;??_-;_-@_-"/>
    <numFmt numFmtId="185" formatCode="_-* #,##0.00\ _k_r_-;\-* #,##0.00\ _k_r_-;_-* &quot;-&quot;??\ _k_r_-;_-@_-"/>
    <numFmt numFmtId="188" formatCode="0.0"/>
  </numFmts>
  <fonts count="30" x14ac:knownFonts="1">
    <font>
      <sz val="11"/>
      <color theme="1"/>
      <name val="Calibri"/>
      <family val="2"/>
      <scheme val="minor"/>
    </font>
    <font>
      <sz val="10"/>
      <name val="Arial"/>
      <family val="2"/>
    </font>
    <font>
      <sz val="10"/>
      <color indexed="8"/>
      <name val="Calibri"/>
      <family val="2"/>
    </font>
    <font>
      <sz val="10"/>
      <color indexed="8"/>
      <name val="Calibri"/>
      <family val="2"/>
    </font>
    <font>
      <u/>
      <sz val="10"/>
      <color indexed="8"/>
      <name val="Calibri"/>
      <family val="2"/>
    </font>
    <font>
      <b/>
      <sz val="10"/>
      <color indexed="8"/>
      <name val="Calibri"/>
      <family val="2"/>
    </font>
    <font>
      <b/>
      <u/>
      <sz val="10"/>
      <color indexed="8"/>
      <name val="Calibri"/>
      <family val="2"/>
    </font>
    <font>
      <sz val="11"/>
      <color indexed="40"/>
      <name val="Calibri"/>
      <family val="2"/>
    </font>
    <font>
      <sz val="11"/>
      <color indexed="40"/>
      <name val="Calibri"/>
      <family val="2"/>
    </font>
    <font>
      <b/>
      <sz val="11"/>
      <color indexed="8"/>
      <name val="Calibri"/>
      <family val="2"/>
    </font>
    <font>
      <sz val="11"/>
      <color indexed="40"/>
      <name val="Calibri"/>
      <family val="2"/>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Arial"/>
      <family val="2"/>
    </font>
    <font>
      <b/>
      <sz val="11"/>
      <color theme="1"/>
      <name val="Calibri"/>
      <family val="2"/>
      <scheme val="minor"/>
    </font>
    <font>
      <sz val="10"/>
      <color theme="1"/>
      <name val="Calibri"/>
      <family val="2"/>
      <scheme val="minor"/>
    </font>
    <font>
      <sz val="10"/>
      <color rgb="FF000000"/>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b/>
      <u/>
      <sz val="10"/>
      <color rgb="FF000000"/>
      <name val="Calibri"/>
      <family val="2"/>
      <scheme val="minor"/>
    </font>
    <font>
      <sz val="10"/>
      <name val="Calibri"/>
      <family val="2"/>
      <scheme val="minor"/>
    </font>
    <font>
      <b/>
      <sz val="10"/>
      <color theme="0"/>
      <name val="Calibri"/>
      <family val="2"/>
      <scheme val="minor"/>
    </font>
    <font>
      <b/>
      <i/>
      <sz val="11"/>
      <color theme="1"/>
      <name val="Calibri"/>
      <family val="2"/>
      <scheme val="minor"/>
    </font>
    <font>
      <u/>
      <sz val="10"/>
      <color rgb="FF000000"/>
      <name val="Calibri"/>
      <family val="2"/>
      <scheme val="minor"/>
    </font>
    <font>
      <b/>
      <u/>
      <sz val="11"/>
      <color rgb="FF002060"/>
      <name val="Calibri"/>
      <family val="2"/>
      <scheme val="minor"/>
    </font>
    <font>
      <b/>
      <i/>
      <sz val="11"/>
      <color theme="0"/>
      <name val="Calibri"/>
      <family val="2"/>
      <scheme val="minor"/>
    </font>
    <font>
      <b/>
      <sz val="12"/>
      <color theme="0"/>
      <name val="Calibri"/>
      <family val="2"/>
      <scheme val="minor"/>
    </font>
  </fonts>
  <fills count="7">
    <fill>
      <patternFill patternType="none"/>
    </fill>
    <fill>
      <patternFill patternType="gray125"/>
    </fill>
    <fill>
      <patternFill patternType="solid">
        <fgColor rgb="FF000066"/>
        <bgColor indexed="64"/>
      </patternFill>
    </fill>
    <fill>
      <patternFill patternType="solid">
        <fgColor theme="0" tint="-0.249977111117893"/>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s>
  <cellStyleXfs count="11">
    <xf numFmtId="0" fontId="0" fillId="0" borderId="0"/>
    <xf numFmtId="179" fontId="12"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43" fontId="12" fillId="0" borderId="0" applyFont="0" applyFill="0" applyBorder="0" applyAlignment="0" applyProtection="0"/>
    <xf numFmtId="3" fontId="1" fillId="0" borderId="0" applyFont="0" applyFill="0" applyBorder="0" applyAlignment="0" applyProtection="0"/>
    <xf numFmtId="0" fontId="15" fillId="0" borderId="0" applyNumberFormat="0" applyFill="0" applyBorder="0" applyAlignment="0" applyProtection="0"/>
    <xf numFmtId="0" fontId="1" fillId="0" borderId="0">
      <alignment horizontal="justify"/>
    </xf>
    <xf numFmtId="0" fontId="1" fillId="0" borderId="0">
      <alignment horizontal="justify"/>
    </xf>
    <xf numFmtId="0" fontId="1" fillId="0" borderId="0">
      <alignment horizontal="justify"/>
    </xf>
    <xf numFmtId="9" fontId="12" fillId="0" borderId="0" applyFont="0" applyFill="0" applyBorder="0" applyAlignment="0" applyProtection="0"/>
  </cellStyleXfs>
  <cellXfs count="130">
    <xf numFmtId="0" fontId="0" fillId="0" borderId="0" xfId="0"/>
    <xf numFmtId="0" fontId="17" fillId="0" borderId="0" xfId="0" applyFont="1" applyAlignment="1">
      <alignment horizontal="center"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vertical="top" wrapText="1"/>
    </xf>
    <xf numFmtId="0" fontId="18" fillId="0" borderId="1" xfId="0" applyFont="1" applyBorder="1" applyAlignment="1">
      <alignment horizontal="center" vertical="top" wrapText="1"/>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0" fontId="19" fillId="0" borderId="2" xfId="0" applyFont="1" applyBorder="1" applyAlignment="1">
      <alignment horizontal="right" vertical="top" wrapText="1"/>
    </xf>
    <xf numFmtId="0" fontId="19" fillId="0" borderId="3" xfId="0" applyFont="1" applyBorder="1" applyAlignment="1">
      <alignment horizontal="right"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4" fontId="17" fillId="0" borderId="6" xfId="1" applyNumberFormat="1" applyFont="1" applyFill="1" applyBorder="1" applyAlignment="1">
      <alignment vertical="top"/>
    </xf>
    <xf numFmtId="0" fontId="18" fillId="0" borderId="5" xfId="0" applyFont="1" applyBorder="1" applyAlignment="1">
      <alignment horizontal="left" vertical="top" wrapText="1"/>
    </xf>
    <xf numFmtId="4" fontId="17" fillId="0" borderId="5" xfId="1" applyNumberFormat="1" applyFont="1" applyFill="1" applyBorder="1" applyAlignment="1">
      <alignment vertical="top" wrapText="1"/>
    </xf>
    <xf numFmtId="4" fontId="20" fillId="0" borderId="7" xfId="1" applyNumberFormat="1" applyFont="1" applyFill="1" applyBorder="1" applyAlignment="1">
      <alignment vertical="top"/>
    </xf>
    <xf numFmtId="0" fontId="21" fillId="0" borderId="0" xfId="0" applyFont="1" applyAlignment="1">
      <alignment horizontal="center" vertical="top" wrapText="1"/>
    </xf>
    <xf numFmtId="0" fontId="18" fillId="0" borderId="0" xfId="0" applyFont="1" applyAlignment="1">
      <alignment horizontal="right" vertical="top" wrapText="1"/>
    </xf>
    <xf numFmtId="4" fontId="20" fillId="0" borderId="0" xfId="1" applyNumberFormat="1" applyFont="1" applyFill="1" applyBorder="1" applyAlignment="1">
      <alignment vertical="top" wrapText="1"/>
    </xf>
    <xf numFmtId="4" fontId="20" fillId="0" borderId="0" xfId="1" applyNumberFormat="1" applyFont="1" applyFill="1" applyBorder="1" applyAlignment="1">
      <alignment vertical="top"/>
    </xf>
    <xf numFmtId="0" fontId="22" fillId="0" borderId="0" xfId="0" applyFont="1" applyAlignment="1">
      <alignment horizontal="left" vertical="top" wrapText="1"/>
    </xf>
    <xf numFmtId="0" fontId="21" fillId="0" borderId="0" xfId="0" applyFont="1" applyAlignment="1">
      <alignment horizontal="left" vertical="top" wrapText="1"/>
    </xf>
    <xf numFmtId="0" fontId="23" fillId="0" borderId="8" xfId="0" applyFont="1" applyBorder="1" applyAlignment="1">
      <alignment horizontal="center" vertical="top" wrapText="1"/>
    </xf>
    <xf numFmtId="0" fontId="23" fillId="0" borderId="9" xfId="0" applyFont="1" applyBorder="1" applyAlignment="1">
      <alignment horizontal="left" vertical="top" wrapText="1"/>
    </xf>
    <xf numFmtId="0" fontId="18" fillId="0" borderId="10" xfId="0" applyFont="1" applyBorder="1" applyAlignment="1">
      <alignment horizontal="center" vertical="top" wrapText="1"/>
    </xf>
    <xf numFmtId="0" fontId="18" fillId="0" borderId="11" xfId="0" applyFont="1" applyBorder="1" applyAlignment="1">
      <alignment horizontal="left" vertical="top" wrapText="1"/>
    </xf>
    <xf numFmtId="0" fontId="18" fillId="0" borderId="11" xfId="0" applyFont="1" applyBorder="1" applyAlignment="1">
      <alignment horizontal="center" vertical="top" wrapText="1"/>
    </xf>
    <xf numFmtId="4" fontId="17" fillId="0" borderId="11" xfId="1" applyNumberFormat="1" applyFont="1" applyFill="1" applyBorder="1" applyAlignment="1">
      <alignment vertical="top" wrapText="1"/>
    </xf>
    <xf numFmtId="4" fontId="17" fillId="0" borderId="12" xfId="1" applyNumberFormat="1" applyFont="1" applyFill="1" applyBorder="1" applyAlignment="1">
      <alignment vertical="top"/>
    </xf>
    <xf numFmtId="0" fontId="17" fillId="0" borderId="13" xfId="0" applyFont="1" applyBorder="1" applyAlignment="1">
      <alignment horizontal="center" vertical="top"/>
    </xf>
    <xf numFmtId="0" fontId="17" fillId="0" borderId="14" xfId="0" applyFont="1" applyBorder="1" applyAlignment="1">
      <alignment horizontal="left" vertical="top"/>
    </xf>
    <xf numFmtId="0" fontId="17" fillId="0" borderId="14" xfId="0" applyFont="1" applyBorder="1" applyAlignment="1">
      <alignment vertical="top"/>
    </xf>
    <xf numFmtId="0" fontId="17" fillId="0" borderId="14" xfId="0" applyFont="1" applyBorder="1" applyAlignment="1">
      <alignment vertical="top" wrapText="1"/>
    </xf>
    <xf numFmtId="0" fontId="17" fillId="0" borderId="15" xfId="0" applyFont="1" applyBorder="1" applyAlignment="1">
      <alignment vertical="top"/>
    </xf>
    <xf numFmtId="0" fontId="17" fillId="0" borderId="4" xfId="0" applyFont="1" applyBorder="1" applyAlignment="1">
      <alignment horizontal="center" vertical="top"/>
    </xf>
    <xf numFmtId="0" fontId="17" fillId="0" borderId="5" xfId="0" applyFont="1" applyBorder="1" applyAlignment="1">
      <alignment horizontal="left" vertical="top"/>
    </xf>
    <xf numFmtId="0" fontId="17" fillId="0" borderId="5" xfId="0" applyFont="1" applyBorder="1" applyAlignment="1">
      <alignment vertical="top"/>
    </xf>
    <xf numFmtId="0" fontId="17" fillId="0" borderId="5" xfId="0" applyFont="1" applyBorder="1" applyAlignment="1">
      <alignment vertical="top" wrapText="1"/>
    </xf>
    <xf numFmtId="0" fontId="17" fillId="0" borderId="16" xfId="0" applyFont="1" applyBorder="1" applyAlignment="1">
      <alignment horizontal="center" vertical="top"/>
    </xf>
    <xf numFmtId="0" fontId="20" fillId="0" borderId="17" xfId="0" applyFont="1" applyBorder="1" applyAlignment="1">
      <alignment horizontal="left" vertical="top"/>
    </xf>
    <xf numFmtId="0" fontId="20" fillId="0" borderId="17" xfId="0" applyFont="1" applyBorder="1" applyAlignment="1">
      <alignment vertical="top"/>
    </xf>
    <xf numFmtId="0" fontId="20" fillId="0" borderId="17" xfId="0" applyFont="1" applyBorder="1" applyAlignment="1">
      <alignment vertical="top" wrapText="1"/>
    </xf>
    <xf numFmtId="4" fontId="20" fillId="0" borderId="18" xfId="1" applyNumberFormat="1" applyFont="1" applyFill="1" applyBorder="1" applyAlignment="1">
      <alignment vertical="top"/>
    </xf>
    <xf numFmtId="0" fontId="17" fillId="0" borderId="19" xfId="0" applyFont="1" applyBorder="1" applyAlignment="1">
      <alignment horizontal="center" vertical="top"/>
    </xf>
    <xf numFmtId="0" fontId="17" fillId="0" borderId="20" xfId="0" applyFont="1" applyBorder="1" applyAlignment="1">
      <alignment horizontal="left" vertical="top"/>
    </xf>
    <xf numFmtId="0" fontId="17" fillId="0" borderId="20" xfId="0" applyFont="1" applyBorder="1" applyAlignment="1">
      <alignment vertical="top"/>
    </xf>
    <xf numFmtId="0" fontId="17" fillId="0" borderId="20" xfId="0" applyFont="1" applyBorder="1" applyAlignment="1">
      <alignment vertical="top" wrapText="1"/>
    </xf>
    <xf numFmtId="4" fontId="17" fillId="0" borderId="21" xfId="1" applyNumberFormat="1" applyFont="1" applyFill="1" applyBorder="1" applyAlignment="1">
      <alignment vertical="top"/>
    </xf>
    <xf numFmtId="0" fontId="17" fillId="0" borderId="22" xfId="0" applyFont="1" applyBorder="1" applyAlignment="1">
      <alignment horizontal="center" vertical="top"/>
    </xf>
    <xf numFmtId="0" fontId="20" fillId="0" borderId="23" xfId="0" applyFont="1" applyBorder="1" applyAlignment="1">
      <alignment horizontal="left" vertical="top"/>
    </xf>
    <xf numFmtId="0" fontId="17" fillId="0" borderId="24" xfId="0" applyFont="1" applyBorder="1" applyAlignment="1">
      <alignment vertical="top"/>
    </xf>
    <xf numFmtId="0" fontId="17" fillId="0" borderId="25" xfId="0" applyFont="1" applyBorder="1" applyAlignment="1">
      <alignment vertical="top"/>
    </xf>
    <xf numFmtId="0" fontId="17" fillId="0" borderId="23" xfId="0" applyFont="1" applyBorder="1" applyAlignment="1">
      <alignment vertical="top" wrapText="1"/>
    </xf>
    <xf numFmtId="188"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3" fontId="20" fillId="0" borderId="26" xfId="0" applyNumberFormat="1" applyFont="1" applyBorder="1" applyAlignment="1">
      <alignment vertical="top"/>
    </xf>
    <xf numFmtId="3" fontId="17" fillId="0" borderId="6" xfId="1" applyNumberFormat="1" applyFont="1" applyFill="1" applyBorder="1" applyAlignment="1">
      <alignment vertical="top"/>
    </xf>
    <xf numFmtId="3" fontId="17" fillId="0" borderId="5" xfId="1" applyNumberFormat="1" applyFont="1" applyFill="1" applyBorder="1" applyAlignment="1">
      <alignment vertical="top" wrapText="1"/>
    </xf>
    <xf numFmtId="3" fontId="20" fillId="0" borderId="12" xfId="1" applyNumberFormat="1" applyFont="1" applyFill="1" applyBorder="1" applyAlignment="1">
      <alignment vertical="top"/>
    </xf>
    <xf numFmtId="0" fontId="24" fillId="2" borderId="1" xfId="0" applyFont="1" applyFill="1" applyBorder="1" applyAlignment="1">
      <alignment horizontal="center" vertical="top" wrapText="1"/>
    </xf>
    <xf numFmtId="0" fontId="24" fillId="2" borderId="2" xfId="0" applyFont="1" applyFill="1" applyBorder="1" applyAlignment="1">
      <alignment horizontal="left" vertical="top" wrapText="1"/>
    </xf>
    <xf numFmtId="0" fontId="0" fillId="3" borderId="27" xfId="0" applyFill="1" applyBorder="1" applyAlignment="1">
      <alignment horizontal="left" vertical="center"/>
    </xf>
    <xf numFmtId="0" fontId="25" fillId="3" borderId="28" xfId="0" applyFont="1" applyFill="1" applyBorder="1" applyAlignment="1">
      <alignment horizontal="left" vertical="center" wrapText="1"/>
    </xf>
    <xf numFmtId="0" fontId="24" fillId="2" borderId="17" xfId="0" applyFont="1" applyFill="1" applyBorder="1" applyAlignment="1">
      <alignment horizontal="center" vertical="top" wrapText="1"/>
    </xf>
    <xf numFmtId="0" fontId="24" fillId="2" borderId="17" xfId="0" applyFont="1" applyFill="1" applyBorder="1" applyAlignment="1">
      <alignment horizontal="right" vertical="top" wrapText="1"/>
    </xf>
    <xf numFmtId="0" fontId="20" fillId="0" borderId="0" xfId="0" applyFont="1" applyAlignment="1">
      <alignment horizontal="left" vertical="top"/>
    </xf>
    <xf numFmtId="0" fontId="0" fillId="0" borderId="0" xfId="0" applyBorder="1"/>
    <xf numFmtId="0" fontId="0" fillId="0" borderId="29" xfId="0" applyBorder="1"/>
    <xf numFmtId="0" fontId="0" fillId="0" borderId="30" xfId="0" applyBorder="1"/>
    <xf numFmtId="0" fontId="0" fillId="0" borderId="31" xfId="0" applyBorder="1"/>
    <xf numFmtId="0" fontId="0" fillId="0" borderId="32" xfId="0" applyBorder="1"/>
    <xf numFmtId="0" fontId="22" fillId="0" borderId="5" xfId="0" applyFont="1" applyBorder="1" applyAlignment="1">
      <alignment horizontal="left" vertical="top" wrapText="1"/>
    </xf>
    <xf numFmtId="0" fontId="21" fillId="0" borderId="5" xfId="0" applyFont="1" applyBorder="1" applyAlignment="1">
      <alignment horizontal="left" vertical="top" wrapText="1"/>
    </xf>
    <xf numFmtId="0" fontId="18" fillId="0" borderId="0" xfId="0" applyFont="1" applyBorder="1" applyAlignment="1">
      <alignment horizontal="center" vertical="top" wrapText="1"/>
    </xf>
    <xf numFmtId="0" fontId="21" fillId="0" borderId="0" xfId="0" applyFont="1" applyBorder="1" applyAlignment="1">
      <alignment horizontal="center" vertical="top" wrapText="1"/>
    </xf>
    <xf numFmtId="0" fontId="18" fillId="0" borderId="33" xfId="0" applyFont="1" applyBorder="1" applyAlignment="1">
      <alignment horizontal="center" vertical="top" wrapText="1"/>
    </xf>
    <xf numFmtId="0" fontId="18" fillId="0" borderId="34" xfId="0" applyFont="1" applyBorder="1" applyAlignment="1">
      <alignment horizontal="center" vertical="top" wrapText="1"/>
    </xf>
    <xf numFmtId="0" fontId="21" fillId="0" borderId="0" xfId="0" applyFont="1" applyBorder="1" applyAlignment="1">
      <alignment horizontal="left" vertical="top" wrapText="1"/>
    </xf>
    <xf numFmtId="0" fontId="26" fillId="0" borderId="33" xfId="0" applyFont="1" applyBorder="1" applyAlignment="1">
      <alignment horizontal="left" vertical="top" wrapText="1"/>
    </xf>
    <xf numFmtId="0" fontId="21" fillId="0" borderId="35" xfId="0" applyFont="1" applyBorder="1" applyAlignment="1">
      <alignment horizontal="center" vertical="top" wrapText="1"/>
    </xf>
    <xf numFmtId="0" fontId="21" fillId="0" borderId="17" xfId="0" applyFont="1" applyBorder="1" applyAlignment="1">
      <alignment horizontal="left" vertical="top" wrapText="1"/>
    </xf>
    <xf numFmtId="0" fontId="21" fillId="0" borderId="17" xfId="0" applyFont="1" applyBorder="1" applyAlignment="1">
      <alignment horizontal="center" vertical="top" wrapText="1"/>
    </xf>
    <xf numFmtId="0" fontId="21" fillId="0" borderId="36" xfId="0" applyFont="1" applyBorder="1" applyAlignment="1">
      <alignment horizontal="center" vertical="top" wrapText="1"/>
    </xf>
    <xf numFmtId="3" fontId="20" fillId="0" borderId="17" xfId="1" applyNumberFormat="1" applyFont="1" applyFill="1" applyBorder="1" applyAlignment="1">
      <alignment vertical="top" wrapText="1"/>
    </xf>
    <xf numFmtId="3" fontId="17" fillId="0" borderId="33" xfId="1" applyNumberFormat="1" applyFont="1" applyFill="1" applyBorder="1" applyAlignment="1">
      <alignment vertical="top" wrapText="1"/>
    </xf>
    <xf numFmtId="3" fontId="17" fillId="0" borderId="20" xfId="1" applyNumberFormat="1" applyFont="1" applyFill="1" applyBorder="1" applyAlignment="1">
      <alignment vertical="top" wrapText="1"/>
    </xf>
    <xf numFmtId="188" fontId="18" fillId="0" borderId="34" xfId="0" applyNumberFormat="1" applyFont="1" applyBorder="1" applyAlignment="1">
      <alignment horizontal="center" vertical="top" wrapText="1"/>
    </xf>
    <xf numFmtId="0" fontId="23" fillId="0" borderId="9" xfId="0" applyFont="1" applyBorder="1" applyAlignment="1">
      <alignment horizontal="center" vertical="top" wrapText="1"/>
    </xf>
    <xf numFmtId="0" fontId="27" fillId="0" borderId="0" xfId="0" applyFont="1"/>
    <xf numFmtId="0" fontId="28" fillId="4" borderId="37" xfId="0" applyFont="1" applyFill="1" applyBorder="1" applyAlignment="1">
      <alignment horizontal="left" vertical="top" wrapText="1"/>
    </xf>
    <xf numFmtId="0" fontId="0" fillId="4" borderId="30" xfId="0" applyFill="1" applyBorder="1"/>
    <xf numFmtId="0" fontId="0" fillId="4" borderId="38" xfId="0" applyFill="1" applyBorder="1"/>
    <xf numFmtId="0" fontId="0" fillId="0" borderId="39" xfId="0" applyBorder="1"/>
    <xf numFmtId="0" fontId="0" fillId="5" borderId="38" xfId="0" applyFill="1" applyBorder="1"/>
    <xf numFmtId="0" fontId="0" fillId="5" borderId="40" xfId="0" applyFill="1" applyBorder="1"/>
    <xf numFmtId="0" fontId="0" fillId="0" borderId="38" xfId="0" applyFill="1" applyBorder="1"/>
    <xf numFmtId="0" fontId="0" fillId="0" borderId="29" xfId="0" applyFill="1" applyBorder="1"/>
    <xf numFmtId="0" fontId="0" fillId="0" borderId="40" xfId="0" applyFill="1" applyBorder="1"/>
    <xf numFmtId="0" fontId="0" fillId="0" borderId="27" xfId="0" applyBorder="1"/>
    <xf numFmtId="0" fontId="0" fillId="0" borderId="28" xfId="0" applyBorder="1"/>
    <xf numFmtId="0" fontId="0" fillId="0" borderId="39" xfId="0" applyFont="1" applyBorder="1"/>
    <xf numFmtId="0" fontId="0" fillId="0" borderId="34" xfId="0" applyFont="1" applyBorder="1"/>
    <xf numFmtId="0" fontId="0" fillId="0" borderId="41" xfId="0" applyFont="1" applyBorder="1"/>
    <xf numFmtId="0" fontId="16" fillId="0" borderId="28" xfId="0" applyFont="1" applyBorder="1"/>
    <xf numFmtId="0" fontId="14" fillId="4" borderId="34" xfId="0" applyFont="1" applyFill="1" applyBorder="1"/>
    <xf numFmtId="0" fontId="14" fillId="4" borderId="30" xfId="0" applyFont="1" applyFill="1" applyBorder="1"/>
    <xf numFmtId="0" fontId="14" fillId="4" borderId="29" xfId="0" applyFont="1" applyFill="1" applyBorder="1"/>
    <xf numFmtId="3" fontId="0" fillId="0" borderId="30" xfId="0" applyNumberFormat="1" applyBorder="1"/>
    <xf numFmtId="3" fontId="0" fillId="0" borderId="32" xfId="0" applyNumberFormat="1" applyBorder="1"/>
    <xf numFmtId="3" fontId="0" fillId="0" borderId="31" xfId="0" applyNumberFormat="1" applyBorder="1"/>
    <xf numFmtId="0" fontId="16" fillId="0" borderId="0" xfId="0" applyFont="1"/>
    <xf numFmtId="0" fontId="13" fillId="6" borderId="0" xfId="0" applyFont="1" applyFill="1"/>
    <xf numFmtId="0" fontId="0" fillId="0" borderId="17" xfId="0" applyBorder="1"/>
    <xf numFmtId="0" fontId="29" fillId="6" borderId="17" xfId="0" applyFont="1" applyFill="1" applyBorder="1"/>
    <xf numFmtId="0" fontId="0" fillId="0" borderId="0" xfId="0" applyAlignment="1">
      <alignment vertical="top" wrapText="1"/>
    </xf>
    <xf numFmtId="0" fontId="0" fillId="0" borderId="0" xfId="0" applyFill="1" applyBorder="1"/>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6" fillId="0" borderId="42" xfId="0" applyFont="1" applyBorder="1" applyAlignment="1"/>
    <xf numFmtId="0" fontId="16" fillId="0" borderId="0" xfId="0" applyFont="1" applyAlignment="1"/>
    <xf numFmtId="0" fontId="0" fillId="0" borderId="0" xfId="0" applyAlignment="1"/>
    <xf numFmtId="0" fontId="28" fillId="4" borderId="14" xfId="0" applyFont="1" applyFill="1" applyBorder="1" applyAlignment="1">
      <alignment horizontal="center" vertical="top"/>
    </xf>
    <xf numFmtId="0" fontId="28" fillId="4" borderId="14" xfId="0" applyFont="1" applyFill="1" applyBorder="1" applyAlignment="1">
      <alignment vertical="top"/>
    </xf>
    <xf numFmtId="0" fontId="28" fillId="4" borderId="3" xfId="0" applyFont="1" applyFill="1" applyBorder="1" applyAlignment="1">
      <alignment vertical="top"/>
    </xf>
    <xf numFmtId="0" fontId="16" fillId="0" borderId="27" xfId="0" applyFont="1" applyBorder="1" applyAlignment="1">
      <alignment horizontal="center"/>
    </xf>
    <xf numFmtId="0" fontId="16" fillId="0" borderId="43" xfId="0" applyFont="1" applyBorder="1" applyAlignment="1">
      <alignment horizontal="center"/>
    </xf>
    <xf numFmtId="0" fontId="25" fillId="3" borderId="2" xfId="0" applyFont="1" applyFill="1" applyBorder="1" applyAlignment="1">
      <alignment horizontal="center" vertical="top"/>
    </xf>
    <xf numFmtId="0" fontId="25" fillId="3" borderId="2" xfId="0" applyFont="1" applyFill="1" applyBorder="1" applyAlignment="1">
      <alignment vertical="top"/>
    </xf>
    <xf numFmtId="0" fontId="25" fillId="3" borderId="3" xfId="0" applyFont="1" applyFill="1" applyBorder="1" applyAlignment="1">
      <alignment vertical="top"/>
    </xf>
  </cellXfs>
  <cellStyles count="11">
    <cellStyle name="Comma" xfId="1" builtinId="3"/>
    <cellStyle name="Comma 2" xfId="2" xr:uid="{BCEA6807-B788-48D7-925D-8A49F12A6834}"/>
    <cellStyle name="Comma 3" xfId="3" xr:uid="{063229F3-966A-4964-915D-F2BA8196C81B}"/>
    <cellStyle name="Comma 7" xfId="4" xr:uid="{E8F2CCDF-A933-493D-8916-C7E9047EA0E0}"/>
    <cellStyle name="Comma0" xfId="5" xr:uid="{0C1FC425-167B-4A34-8E42-98A32B931A2C}"/>
    <cellStyle name="Hyperlink 2" xfId="6" xr:uid="{054FC4C0-F464-4AD9-88D4-0CFF9D529DC7}"/>
    <cellStyle name="Normal" xfId="0" builtinId="0"/>
    <cellStyle name="Normal 10" xfId="7" xr:uid="{52C4FA8C-3183-4137-83F4-691FA6F44C6F}"/>
    <cellStyle name="Normal 13" xfId="8" xr:uid="{79545739-1106-49D1-B059-CB9A952193DF}"/>
    <cellStyle name="Normal 2 10" xfId="9" xr:uid="{FB55DF27-2616-4502-90A0-E92DC2F70F7D}"/>
    <cellStyle name="Percent 4" xfId="10" xr:uid="{31388AC5-8B10-421E-BDA5-2CB40B90C977}"/>
  </cellStyles>
  <dxfs count="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F4423.CB50D4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577850</xdr:colOff>
      <xdr:row>6</xdr:row>
      <xdr:rowOff>152400</xdr:rowOff>
    </xdr:to>
    <xdr:pic>
      <xdr:nvPicPr>
        <xdr:cNvPr id="18518" name="Picture 2">
          <a:extLst>
            <a:ext uri="{FF2B5EF4-FFF2-40B4-BE49-F238E27FC236}">
              <a16:creationId xmlns:a16="http://schemas.microsoft.com/office/drawing/2014/main" id="{E6C3C210-2B8F-BFED-11F3-56ED22A41EB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09600" y="0"/>
          <a:ext cx="388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ndegroup-my.sharepoint.com/personal/ke003c_linde_com/Documents/Documents/AMREF%20AFRICA/AMREF%20PIPING%20PROJECTS/Copy%20of%20AMREF%20CES%20Tender%20Consolidated%20Working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Grand total"/>
      <sheetName val="XXX"/>
      <sheetName val="Lot 1"/>
      <sheetName val="Lot 2"/>
      <sheetName val="Lot 3"/>
      <sheetName val="Lot 4"/>
      <sheetName val="Lot 5"/>
      <sheetName val="Lot 6"/>
      <sheetName val="Lot 7"/>
      <sheetName val="Lot 8"/>
      <sheetName val="Lot 9"/>
      <sheetName val="Lot 10"/>
      <sheetName val="Lot 11"/>
      <sheetName val="Lot 12"/>
      <sheetName val="Lot 13"/>
      <sheetName val="Lot 14"/>
      <sheetName val="Sheet1"/>
      <sheetName val="Margins"/>
      <sheetName val="Tables"/>
      <sheetName val="Labour"/>
      <sheetName val="2x10 Manifold"/>
      <sheetName val="2x8 Manifold"/>
      <sheetName val="Ala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FF76-B4A3-46AB-9292-C4D2ED08924D}">
  <dimension ref="A9:S48"/>
  <sheetViews>
    <sheetView tabSelected="1" topLeftCell="A25" workbookViewId="0">
      <selection activeCell="B35" sqref="B35:S35"/>
    </sheetView>
  </sheetViews>
  <sheetFormatPr defaultRowHeight="14.5" x14ac:dyDescent="0.35"/>
  <cols>
    <col min="2" max="2" width="12.453125" customWidth="1"/>
  </cols>
  <sheetData>
    <row r="9" spans="2:18" x14ac:dyDescent="0.35">
      <c r="B9" s="110" t="s">
        <v>87</v>
      </c>
    </row>
    <row r="11" spans="2:18" x14ac:dyDescent="0.35">
      <c r="B11" s="110" t="s">
        <v>60</v>
      </c>
      <c r="C11" s="119" t="s">
        <v>105</v>
      </c>
      <c r="D11" s="120"/>
      <c r="E11" s="120"/>
    </row>
    <row r="12" spans="2:18" x14ac:dyDescent="0.35">
      <c r="B12" s="110" t="s">
        <v>61</v>
      </c>
      <c r="C12" s="110" t="s">
        <v>101</v>
      </c>
      <c r="D12" s="110"/>
      <c r="E12" s="110"/>
    </row>
    <row r="13" spans="2:18" x14ac:dyDescent="0.35">
      <c r="B13" s="110" t="s">
        <v>62</v>
      </c>
      <c r="C13" s="110" t="s">
        <v>102</v>
      </c>
      <c r="D13" s="110"/>
      <c r="E13" s="110"/>
    </row>
    <row r="15" spans="2:18" x14ac:dyDescent="0.35">
      <c r="B15" s="110" t="s">
        <v>63</v>
      </c>
    </row>
    <row r="16" spans="2:18" ht="57.5" customHeight="1" x14ac:dyDescent="0.35">
      <c r="B16" s="116" t="s">
        <v>64</v>
      </c>
      <c r="C16" s="121"/>
      <c r="D16" s="121"/>
      <c r="E16" s="121"/>
      <c r="F16" s="121"/>
      <c r="G16" s="121"/>
      <c r="H16" s="121"/>
      <c r="I16" s="121"/>
      <c r="J16" s="121"/>
      <c r="K16" s="121"/>
      <c r="L16" s="121"/>
      <c r="M16" s="121"/>
      <c r="N16" s="121"/>
      <c r="O16" s="121"/>
      <c r="P16" s="121"/>
      <c r="Q16" s="121"/>
      <c r="R16" s="121"/>
    </row>
    <row r="17" spans="1:5" x14ac:dyDescent="0.35">
      <c r="B17" t="s">
        <v>79</v>
      </c>
    </row>
    <row r="18" spans="1:5" x14ac:dyDescent="0.35">
      <c r="A18" s="66"/>
      <c r="B18" s="66" t="s">
        <v>88</v>
      </c>
      <c r="C18" s="66"/>
      <c r="D18" s="66"/>
      <c r="E18" s="66"/>
    </row>
    <row r="19" spans="1:5" x14ac:dyDescent="0.35">
      <c r="A19" s="66"/>
      <c r="B19" s="115" t="s">
        <v>100</v>
      </c>
      <c r="C19" s="66"/>
      <c r="D19" s="66"/>
      <c r="E19" s="66"/>
    </row>
    <row r="20" spans="1:5" x14ac:dyDescent="0.35">
      <c r="A20" s="66"/>
      <c r="B20">
        <v>1</v>
      </c>
      <c r="C20" t="s">
        <v>56</v>
      </c>
      <c r="D20" s="66"/>
      <c r="E20" s="66"/>
    </row>
    <row r="21" spans="1:5" x14ac:dyDescent="0.35">
      <c r="A21" s="66"/>
      <c r="B21">
        <v>2</v>
      </c>
      <c r="C21" t="s">
        <v>57</v>
      </c>
      <c r="D21" s="66"/>
      <c r="E21" s="66"/>
    </row>
    <row r="22" spans="1:5" x14ac:dyDescent="0.35">
      <c r="A22" s="66"/>
      <c r="B22">
        <v>3</v>
      </c>
      <c r="C22" t="s">
        <v>91</v>
      </c>
      <c r="D22" s="66"/>
      <c r="E22" s="66"/>
    </row>
    <row r="23" spans="1:5" x14ac:dyDescent="0.35">
      <c r="A23" s="66"/>
      <c r="B23">
        <v>4</v>
      </c>
      <c r="C23" t="s">
        <v>92</v>
      </c>
      <c r="D23" s="66"/>
      <c r="E23" s="66"/>
    </row>
    <row r="24" spans="1:5" x14ac:dyDescent="0.35">
      <c r="A24" s="66"/>
      <c r="B24">
        <v>5</v>
      </c>
      <c r="C24" t="s">
        <v>93</v>
      </c>
      <c r="D24" s="66"/>
      <c r="E24" s="66"/>
    </row>
    <row r="25" spans="1:5" x14ac:dyDescent="0.35">
      <c r="A25" s="66"/>
      <c r="B25">
        <v>6</v>
      </c>
      <c r="C25" t="s">
        <v>94</v>
      </c>
      <c r="D25" s="66"/>
      <c r="E25" s="66"/>
    </row>
    <row r="26" spans="1:5" x14ac:dyDescent="0.35">
      <c r="A26" s="66"/>
      <c r="B26">
        <v>7</v>
      </c>
      <c r="C26" t="s">
        <v>95</v>
      </c>
      <c r="D26" s="66"/>
      <c r="E26" s="66"/>
    </row>
    <row r="27" spans="1:5" x14ac:dyDescent="0.35">
      <c r="A27" s="66"/>
      <c r="B27">
        <v>8</v>
      </c>
      <c r="C27" t="s">
        <v>58</v>
      </c>
      <c r="D27" s="66"/>
      <c r="E27" s="66"/>
    </row>
    <row r="28" spans="1:5" x14ac:dyDescent="0.35">
      <c r="A28" s="66"/>
      <c r="B28">
        <v>9</v>
      </c>
      <c r="C28" t="s">
        <v>96</v>
      </c>
      <c r="D28" s="66"/>
      <c r="E28" s="66"/>
    </row>
    <row r="29" spans="1:5" x14ac:dyDescent="0.35">
      <c r="A29" s="66"/>
      <c r="B29">
        <v>10</v>
      </c>
      <c r="C29" t="s">
        <v>97</v>
      </c>
      <c r="D29" s="66"/>
      <c r="E29" s="66"/>
    </row>
    <row r="30" spans="1:5" x14ac:dyDescent="0.35">
      <c r="B30" t="s">
        <v>65</v>
      </c>
    </row>
    <row r="31" spans="1:5" x14ac:dyDescent="0.35">
      <c r="B31" t="s">
        <v>70</v>
      </c>
    </row>
    <row r="32" spans="1:5" x14ac:dyDescent="0.35">
      <c r="B32" t="s">
        <v>77</v>
      </c>
    </row>
    <row r="33" spans="2:19" x14ac:dyDescent="0.35">
      <c r="B33" t="s">
        <v>76</v>
      </c>
    </row>
    <row r="34" spans="2:19" x14ac:dyDescent="0.35">
      <c r="B34" s="110" t="s">
        <v>66</v>
      </c>
    </row>
    <row r="35" spans="2:19" ht="35.5" customHeight="1" x14ac:dyDescent="0.35">
      <c r="B35" s="118" t="s">
        <v>106</v>
      </c>
      <c r="C35" s="117"/>
      <c r="D35" s="117"/>
      <c r="E35" s="117"/>
      <c r="F35" s="117"/>
      <c r="G35" s="117"/>
      <c r="H35" s="117"/>
      <c r="I35" s="117"/>
      <c r="J35" s="117"/>
      <c r="K35" s="117"/>
      <c r="L35" s="117"/>
      <c r="M35" s="117"/>
      <c r="N35" s="117"/>
      <c r="O35" s="117"/>
      <c r="P35" s="117"/>
      <c r="Q35" s="117"/>
      <c r="R35" s="117"/>
      <c r="S35" s="117"/>
    </row>
    <row r="36" spans="2:19" ht="40" customHeight="1" x14ac:dyDescent="0.35">
      <c r="B36" s="118" t="s">
        <v>104</v>
      </c>
      <c r="C36" s="118"/>
      <c r="D36" s="118"/>
      <c r="E36" s="118"/>
      <c r="F36" s="118"/>
      <c r="G36" s="118"/>
      <c r="H36" s="118"/>
      <c r="I36" s="118"/>
      <c r="J36" s="118"/>
      <c r="K36" s="118"/>
      <c r="L36" s="118"/>
      <c r="M36" s="118"/>
      <c r="N36" s="118"/>
      <c r="O36" s="118"/>
      <c r="P36" s="118"/>
      <c r="Q36" s="118"/>
      <c r="R36" s="118"/>
    </row>
    <row r="37" spans="2:19" ht="40" customHeight="1" x14ac:dyDescent="0.35">
      <c r="B37" s="114"/>
      <c r="C37" s="114"/>
      <c r="D37" s="114"/>
      <c r="E37" s="114"/>
      <c r="F37" s="114"/>
      <c r="G37" s="114"/>
      <c r="H37" s="114"/>
      <c r="I37" s="114"/>
      <c r="J37" s="114"/>
      <c r="K37" s="114"/>
      <c r="L37" s="114"/>
      <c r="M37" s="114"/>
      <c r="N37" s="114"/>
      <c r="O37" s="114"/>
      <c r="P37" s="114"/>
      <c r="Q37" s="114"/>
      <c r="R37" s="114"/>
    </row>
    <row r="38" spans="2:19" ht="40" customHeight="1" x14ac:dyDescent="0.35">
      <c r="B38" s="118" t="s">
        <v>98</v>
      </c>
      <c r="C38" s="118"/>
      <c r="D38" s="118"/>
      <c r="E38" s="118"/>
      <c r="F38" s="118"/>
      <c r="G38" s="118"/>
      <c r="H38" s="118"/>
      <c r="I38" s="118"/>
      <c r="J38" s="118"/>
      <c r="K38" s="118"/>
      <c r="L38" s="118"/>
      <c r="M38" s="118"/>
      <c r="N38" s="118"/>
      <c r="O38" s="118"/>
      <c r="P38" s="118"/>
      <c r="Q38" s="118"/>
      <c r="R38" s="118"/>
    </row>
    <row r="40" spans="2:19" ht="27" customHeight="1" x14ac:dyDescent="0.35">
      <c r="B40" s="117" t="s">
        <v>72</v>
      </c>
      <c r="C40" s="117"/>
      <c r="D40" s="117"/>
      <c r="E40" s="117"/>
      <c r="F40" s="117"/>
      <c r="G40" s="117"/>
      <c r="H40" s="117"/>
      <c r="I40" s="117"/>
      <c r="J40" s="117"/>
      <c r="K40" s="117"/>
      <c r="L40" s="117"/>
      <c r="M40" s="117"/>
      <c r="N40" s="117"/>
      <c r="O40" s="117"/>
      <c r="P40" s="117"/>
      <c r="Q40" s="117"/>
      <c r="R40" s="117"/>
      <c r="S40" s="117"/>
    </row>
    <row r="41" spans="2:19" x14ac:dyDescent="0.35">
      <c r="B41" t="s">
        <v>67</v>
      </c>
    </row>
    <row r="42" spans="2:19" x14ac:dyDescent="0.35">
      <c r="B42" s="110" t="s">
        <v>68</v>
      </c>
    </row>
    <row r="43" spans="2:19" ht="43" customHeight="1" x14ac:dyDescent="0.35">
      <c r="B43" s="117" t="s">
        <v>69</v>
      </c>
      <c r="C43" s="117"/>
      <c r="D43" s="117"/>
      <c r="E43" s="117"/>
      <c r="F43" s="117"/>
      <c r="G43" s="117"/>
      <c r="H43" s="117"/>
      <c r="I43" s="117"/>
      <c r="J43" s="117"/>
      <c r="K43" s="117"/>
      <c r="L43" s="117"/>
      <c r="M43" s="117"/>
      <c r="N43" s="117"/>
      <c r="O43" s="117"/>
      <c r="P43" s="117"/>
      <c r="Q43" s="117"/>
      <c r="R43" s="117"/>
      <c r="S43" s="117"/>
    </row>
    <row r="45" spans="2:19" x14ac:dyDescent="0.35">
      <c r="B45" s="110" t="s">
        <v>71</v>
      </c>
    </row>
    <row r="46" spans="2:19" ht="58.5" customHeight="1" x14ac:dyDescent="0.35">
      <c r="B46" s="116" t="s">
        <v>73</v>
      </c>
      <c r="C46" s="117"/>
      <c r="D46" s="117"/>
      <c r="E46" s="117"/>
      <c r="F46" s="117"/>
      <c r="G46" s="117"/>
      <c r="H46" s="117"/>
      <c r="I46" s="117"/>
      <c r="J46" s="117"/>
      <c r="K46" s="117"/>
      <c r="L46" s="117"/>
      <c r="M46" s="117"/>
      <c r="N46" s="117"/>
      <c r="O46" s="117"/>
      <c r="P46" s="117"/>
      <c r="Q46" s="117"/>
      <c r="R46" s="117"/>
      <c r="S46" s="117"/>
    </row>
    <row r="47" spans="2:19" x14ac:dyDescent="0.35">
      <c r="B47" s="110" t="s">
        <v>78</v>
      </c>
    </row>
    <row r="48" spans="2:19" x14ac:dyDescent="0.35">
      <c r="B48" s="116" t="s">
        <v>103</v>
      </c>
      <c r="C48" s="117"/>
      <c r="D48" s="117"/>
      <c r="E48" s="117"/>
      <c r="F48" s="117"/>
      <c r="G48" s="117"/>
      <c r="H48" s="117"/>
      <c r="I48" s="117"/>
      <c r="J48" s="117"/>
      <c r="K48" s="117"/>
      <c r="L48" s="117"/>
      <c r="M48" s="117"/>
      <c r="N48" s="117"/>
      <c r="O48" s="117"/>
      <c r="P48" s="117"/>
      <c r="Q48" s="117"/>
      <c r="R48" s="117"/>
      <c r="S48" s="117"/>
    </row>
  </sheetData>
  <mergeCells count="9">
    <mergeCell ref="B48:S48"/>
    <mergeCell ref="B38:R38"/>
    <mergeCell ref="B46:S46"/>
    <mergeCell ref="C11:E11"/>
    <mergeCell ref="B16:R16"/>
    <mergeCell ref="B35:S35"/>
    <mergeCell ref="B36:R36"/>
    <mergeCell ref="B40:S40"/>
    <mergeCell ref="B43:S4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D06A8-DA59-441C-A8FB-CB2770991CF7}">
  <dimension ref="A1:F16"/>
  <sheetViews>
    <sheetView workbookViewId="0">
      <selection activeCell="C2" sqref="C2:E2"/>
    </sheetView>
  </sheetViews>
  <sheetFormatPr defaultRowHeight="14.5" x14ac:dyDescent="0.35"/>
  <cols>
    <col min="2" max="2" width="43.1796875" customWidth="1"/>
    <col min="3" max="3" width="19.81640625" customWidth="1"/>
    <col min="4" max="4" width="14.90625" customWidth="1"/>
    <col min="5" max="5" width="18.453125" customWidth="1"/>
    <col min="6" max="6" width="30.6328125" customWidth="1"/>
  </cols>
  <sheetData>
    <row r="1" spans="1:6" ht="15" thickBot="1" x14ac:dyDescent="0.4"/>
    <row r="2" spans="1:6" ht="22.5" customHeight="1" thickBot="1" x14ac:dyDescent="0.4">
      <c r="A2" s="90"/>
      <c r="B2" s="89" t="s">
        <v>35</v>
      </c>
      <c r="C2" s="122" t="s">
        <v>105</v>
      </c>
      <c r="D2" s="123"/>
      <c r="E2" s="124"/>
      <c r="F2" s="91"/>
    </row>
    <row r="3" spans="1:6" ht="15" thickBot="1" x14ac:dyDescent="0.4">
      <c r="B3" s="66"/>
      <c r="C3" s="125" t="s">
        <v>55</v>
      </c>
      <c r="D3" s="126"/>
      <c r="E3" s="66"/>
      <c r="F3" s="67"/>
    </row>
    <row r="4" spans="1:6" ht="15" thickBot="1" x14ac:dyDescent="0.4">
      <c r="A4" s="104" t="s">
        <v>22</v>
      </c>
      <c r="B4" s="105" t="s">
        <v>51</v>
      </c>
      <c r="C4" s="105" t="s">
        <v>52</v>
      </c>
      <c r="D4" s="105" t="s">
        <v>74</v>
      </c>
      <c r="E4" s="105" t="s">
        <v>53</v>
      </c>
      <c r="F4" s="106" t="s">
        <v>54</v>
      </c>
    </row>
    <row r="5" spans="1:6" x14ac:dyDescent="0.35">
      <c r="A5" s="100">
        <v>1</v>
      </c>
      <c r="B5" s="68" t="s">
        <v>56</v>
      </c>
      <c r="C5" s="107"/>
      <c r="D5" s="107"/>
      <c r="E5" s="68"/>
      <c r="F5" s="95"/>
    </row>
    <row r="6" spans="1:6" x14ac:dyDescent="0.35">
      <c r="A6" s="101">
        <v>2</v>
      </c>
      <c r="B6" s="69" t="s">
        <v>57</v>
      </c>
      <c r="C6" s="109"/>
      <c r="D6" s="69"/>
      <c r="E6" s="69"/>
      <c r="F6" s="96"/>
    </row>
    <row r="7" spans="1:6" x14ac:dyDescent="0.35">
      <c r="A7" s="101">
        <v>3</v>
      </c>
      <c r="B7" s="69" t="s">
        <v>91</v>
      </c>
      <c r="C7" s="109"/>
      <c r="D7" s="69"/>
      <c r="E7" s="69"/>
      <c r="F7" s="96"/>
    </row>
    <row r="8" spans="1:6" x14ac:dyDescent="0.35">
      <c r="A8" s="101">
        <v>4</v>
      </c>
      <c r="B8" s="69" t="s">
        <v>92</v>
      </c>
      <c r="C8" s="109"/>
      <c r="D8" s="69"/>
      <c r="E8" s="69"/>
      <c r="F8" s="96"/>
    </row>
    <row r="9" spans="1:6" x14ac:dyDescent="0.35">
      <c r="A9" s="101">
        <v>5</v>
      </c>
      <c r="B9" s="69" t="s">
        <v>93</v>
      </c>
      <c r="C9" s="109"/>
      <c r="D9" s="69"/>
      <c r="E9" s="69"/>
      <c r="F9" s="96"/>
    </row>
    <row r="10" spans="1:6" x14ac:dyDescent="0.35">
      <c r="A10" s="101">
        <v>6</v>
      </c>
      <c r="B10" s="69" t="s">
        <v>94</v>
      </c>
      <c r="C10" s="109"/>
      <c r="D10" s="69"/>
      <c r="E10" s="69"/>
      <c r="F10" s="96"/>
    </row>
    <row r="11" spans="1:6" x14ac:dyDescent="0.35">
      <c r="A11" s="101">
        <v>7</v>
      </c>
      <c r="B11" s="69" t="s">
        <v>95</v>
      </c>
      <c r="C11" s="109"/>
      <c r="D11" s="69"/>
      <c r="E11" s="69"/>
      <c r="F11" s="96"/>
    </row>
    <row r="12" spans="1:6" x14ac:dyDescent="0.35">
      <c r="A12" s="101">
        <v>8</v>
      </c>
      <c r="B12" s="69" t="s">
        <v>58</v>
      </c>
      <c r="C12" s="109"/>
      <c r="D12" s="69"/>
      <c r="E12" s="69"/>
      <c r="F12" s="96"/>
    </row>
    <row r="13" spans="1:6" x14ac:dyDescent="0.35">
      <c r="A13" s="101">
        <v>9</v>
      </c>
      <c r="B13" s="69" t="s">
        <v>99</v>
      </c>
      <c r="C13" s="109"/>
      <c r="D13" s="69"/>
      <c r="E13" s="69"/>
      <c r="F13" s="96"/>
    </row>
    <row r="14" spans="1:6" ht="15" thickBot="1" x14ac:dyDescent="0.4">
      <c r="A14" s="102">
        <v>10</v>
      </c>
      <c r="B14" s="70" t="s">
        <v>97</v>
      </c>
      <c r="C14" s="108"/>
      <c r="D14" s="70"/>
      <c r="E14" s="70"/>
      <c r="F14" s="97"/>
    </row>
    <row r="15" spans="1:6" ht="15" thickBot="1" x14ac:dyDescent="0.4">
      <c r="A15" s="92"/>
      <c r="B15" s="68"/>
      <c r="C15" s="68"/>
      <c r="D15" s="68"/>
      <c r="E15" s="68"/>
      <c r="F15" s="93"/>
    </row>
    <row r="16" spans="1:6" ht="15" thickBot="1" x14ac:dyDescent="0.4">
      <c r="A16" s="98"/>
      <c r="B16" s="103" t="s">
        <v>75</v>
      </c>
      <c r="C16" s="99"/>
      <c r="D16" s="99">
        <f>SUM(D5:D15)</f>
        <v>0</v>
      </c>
      <c r="E16" s="70"/>
      <c r="F16" s="94"/>
    </row>
  </sheetData>
  <mergeCells count="2">
    <mergeCell ref="C2:E2"/>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A087-DF77-42EA-9289-694D60F4C9CA}">
  <dimension ref="A1:F58"/>
  <sheetViews>
    <sheetView topLeftCell="B30" workbookViewId="0">
      <selection activeCell="F27" sqref="F27"/>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58</v>
      </c>
      <c r="D5" s="73" t="s">
        <v>3</v>
      </c>
      <c r="E5" s="57"/>
      <c r="F5" s="56">
        <f t="shared" ref="F5:F15" si="0">E5*C5</f>
        <v>0</v>
      </c>
    </row>
    <row r="6" spans="1:6" x14ac:dyDescent="0.35">
      <c r="A6" s="86">
        <v>2</v>
      </c>
      <c r="B6" s="71" t="s">
        <v>9</v>
      </c>
      <c r="C6" s="11"/>
      <c r="D6" s="73"/>
      <c r="E6" s="57"/>
      <c r="F6" s="56"/>
    </row>
    <row r="7" spans="1:6" x14ac:dyDescent="0.35">
      <c r="A7" s="76"/>
      <c r="B7" s="13" t="s">
        <v>11</v>
      </c>
      <c r="C7" s="11">
        <v>30</v>
      </c>
      <c r="D7" s="73" t="s">
        <v>10</v>
      </c>
      <c r="E7" s="57"/>
      <c r="F7" s="56">
        <f t="shared" si="0"/>
        <v>0</v>
      </c>
    </row>
    <row r="8" spans="1:6" x14ac:dyDescent="0.35">
      <c r="A8" s="86">
        <v>3</v>
      </c>
      <c r="B8" s="71" t="s">
        <v>12</v>
      </c>
      <c r="C8" s="11"/>
      <c r="D8" s="73"/>
      <c r="E8" s="57"/>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89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50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6">
    <cfRule type="cellIs" dxfId="38" priority="5" stopIfTrue="1" operator="equal">
      <formula>0</formula>
    </cfRule>
  </conditionalFormatting>
  <conditionalFormatting sqref="D37">
    <cfRule type="cellIs" dxfId="37" priority="4" stopIfTrue="1" operator="equal">
      <formula>0</formula>
    </cfRule>
  </conditionalFormatting>
  <conditionalFormatting sqref="D24">
    <cfRule type="cellIs" dxfId="36" priority="3" stopIfTrue="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28A4-B865-48AB-8FC7-A0C78DDFBD27}">
  <dimension ref="A1:F58"/>
  <sheetViews>
    <sheetView workbookViewId="0">
      <selection activeCell="E5" sqref="E5"/>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58</v>
      </c>
      <c r="D5" s="73" t="s">
        <v>3</v>
      </c>
      <c r="E5" s="57"/>
      <c r="F5" s="56">
        <f t="shared" ref="F5:F15" si="0">E5*C5</f>
        <v>0</v>
      </c>
    </row>
    <row r="6" spans="1:6" x14ac:dyDescent="0.35">
      <c r="A6" s="86">
        <v>2</v>
      </c>
      <c r="B6" s="71" t="s">
        <v>9</v>
      </c>
      <c r="C6" s="11"/>
      <c r="D6" s="73"/>
      <c r="E6" s="57"/>
      <c r="F6" s="56"/>
    </row>
    <row r="7" spans="1:6" x14ac:dyDescent="0.35">
      <c r="A7" s="76"/>
      <c r="B7" s="13" t="s">
        <v>11</v>
      </c>
      <c r="C7" s="11">
        <v>30</v>
      </c>
      <c r="D7" s="73" t="s">
        <v>10</v>
      </c>
      <c r="E7" s="57"/>
      <c r="F7" s="56">
        <f t="shared" si="0"/>
        <v>0</v>
      </c>
    </row>
    <row r="8" spans="1:6" x14ac:dyDescent="0.35">
      <c r="A8" s="86">
        <v>3</v>
      </c>
      <c r="B8" s="71" t="s">
        <v>12</v>
      </c>
      <c r="C8" s="11"/>
      <c r="D8" s="73"/>
      <c r="E8" s="57"/>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40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35" priority="6" stopIfTrue="1" operator="equal">
      <formula>0</formula>
    </cfRule>
  </conditionalFormatting>
  <conditionalFormatting sqref="D37">
    <cfRule type="cellIs" dxfId="34" priority="5" stopIfTrue="1" operator="equal">
      <formula>0</formula>
    </cfRule>
  </conditionalFormatting>
  <conditionalFormatting sqref="D24">
    <cfRule type="cellIs" dxfId="33" priority="4" stopIfTrue="1" operator="equal">
      <formula>0</formula>
    </cfRule>
  </conditionalFormatting>
  <conditionalFormatting sqref="D32">
    <cfRule type="cellIs" dxfId="32" priority="1" stopIfTrue="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C4CC-2A61-4421-972C-54F0BACB50A3}">
  <dimension ref="A1:F58"/>
  <sheetViews>
    <sheetView topLeftCell="A20" workbookViewId="0">
      <selection activeCell="E26" sqref="E26"/>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58</v>
      </c>
      <c r="D5" s="73" t="s">
        <v>3</v>
      </c>
      <c r="E5" s="57"/>
      <c r="F5" s="56">
        <f t="shared" ref="F5:F15" si="0">E5*C5</f>
        <v>0</v>
      </c>
    </row>
    <row r="6" spans="1:6" x14ac:dyDescent="0.35">
      <c r="A6" s="86">
        <v>2</v>
      </c>
      <c r="B6" s="71" t="s">
        <v>9</v>
      </c>
      <c r="C6" s="11"/>
      <c r="D6" s="73"/>
      <c r="E6" s="57"/>
      <c r="F6" s="56"/>
    </row>
    <row r="7" spans="1:6" x14ac:dyDescent="0.35">
      <c r="A7" s="76"/>
      <c r="B7" s="13" t="s">
        <v>11</v>
      </c>
      <c r="C7" s="11">
        <v>30</v>
      </c>
      <c r="D7" s="73" t="s">
        <v>10</v>
      </c>
      <c r="E7" s="57"/>
      <c r="F7" s="56">
        <f t="shared" si="0"/>
        <v>0</v>
      </c>
    </row>
    <row r="8" spans="1:6" x14ac:dyDescent="0.35">
      <c r="A8" s="86">
        <v>3</v>
      </c>
      <c r="B8" s="71" t="s">
        <v>12</v>
      </c>
      <c r="C8" s="11"/>
      <c r="D8" s="73"/>
      <c r="E8" s="57"/>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40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31" priority="6" stopIfTrue="1" operator="equal">
      <formula>0</formula>
    </cfRule>
  </conditionalFormatting>
  <conditionalFormatting sqref="D37">
    <cfRule type="cellIs" dxfId="30" priority="5" stopIfTrue="1" operator="equal">
      <formula>0</formula>
    </cfRule>
  </conditionalFormatting>
  <conditionalFormatting sqref="D24">
    <cfRule type="cellIs" dxfId="29" priority="4" stopIfTrue="1" operator="equal">
      <formula>0</formula>
    </cfRule>
  </conditionalFormatting>
  <conditionalFormatting sqref="D32">
    <cfRule type="cellIs" dxfId="28" priority="1" stopIfTrue="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1691-FF92-4B03-9756-CB1D0429C916}">
  <dimension ref="A1:F59"/>
  <sheetViews>
    <sheetView workbookViewId="0">
      <selection activeCell="E6" sqref="E6"/>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58</v>
      </c>
      <c r="D5" s="73" t="s">
        <v>3</v>
      </c>
      <c r="E5" s="57"/>
      <c r="F5" s="56">
        <f t="shared" ref="F5:F15" si="0">E5*C5</f>
        <v>0</v>
      </c>
    </row>
    <row r="6" spans="1:6" x14ac:dyDescent="0.35">
      <c r="A6" s="86">
        <v>2</v>
      </c>
      <c r="B6" s="71" t="s">
        <v>9</v>
      </c>
      <c r="C6" s="11"/>
      <c r="D6" s="73"/>
      <c r="E6" s="57"/>
      <c r="F6" s="56"/>
    </row>
    <row r="7" spans="1:6" x14ac:dyDescent="0.35">
      <c r="A7" s="76"/>
      <c r="B7" s="13" t="s">
        <v>11</v>
      </c>
      <c r="C7" s="11">
        <v>30</v>
      </c>
      <c r="D7" s="73" t="s">
        <v>10</v>
      </c>
      <c r="E7" s="57"/>
      <c r="F7" s="56">
        <f t="shared" si="0"/>
        <v>0</v>
      </c>
    </row>
    <row r="8" spans="1:6" x14ac:dyDescent="0.35">
      <c r="A8" s="86">
        <v>3</v>
      </c>
      <c r="B8" s="71" t="s">
        <v>12</v>
      </c>
      <c r="C8" s="11"/>
      <c r="D8" s="73"/>
      <c r="E8" s="57"/>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30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row r="59" spans="1:6" x14ac:dyDescent="0.35">
      <c r="A59" s="1"/>
      <c r="B59" s="2"/>
      <c r="C59" s="3"/>
      <c r="D59" s="3"/>
      <c r="E59" s="4"/>
      <c r="F59" s="3"/>
    </row>
  </sheetData>
  <mergeCells count="1">
    <mergeCell ref="C2:F2"/>
  </mergeCells>
  <conditionalFormatting sqref="D3:D23 D25:D31 D33:D36">
    <cfRule type="cellIs" dxfId="27" priority="6" stopIfTrue="1" operator="equal">
      <formula>0</formula>
    </cfRule>
  </conditionalFormatting>
  <conditionalFormatting sqref="D37">
    <cfRule type="cellIs" dxfId="26" priority="5" stopIfTrue="1" operator="equal">
      <formula>0</formula>
    </cfRule>
  </conditionalFormatting>
  <conditionalFormatting sqref="D24">
    <cfRule type="cellIs" dxfId="25" priority="4" stopIfTrue="1" operator="equal">
      <formula>0</formula>
    </cfRule>
  </conditionalFormatting>
  <conditionalFormatting sqref="D32">
    <cfRule type="cellIs" dxfId="24" priority="1" stopIfTrue="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AC69-7DB9-43B7-9D80-5CF2B9865F93}">
  <dimension ref="A1:F58"/>
  <sheetViews>
    <sheetView workbookViewId="0">
      <selection activeCell="C2" sqref="C2:F2"/>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58</v>
      </c>
      <c r="D5" s="73" t="s">
        <v>3</v>
      </c>
      <c r="E5" s="57"/>
      <c r="F5" s="56">
        <f t="shared" ref="F5:F15" si="0">E5*C5</f>
        <v>0</v>
      </c>
    </row>
    <row r="6" spans="1:6" x14ac:dyDescent="0.35">
      <c r="A6" s="86">
        <v>2</v>
      </c>
      <c r="B6" s="71" t="s">
        <v>9</v>
      </c>
      <c r="C6" s="11"/>
      <c r="D6" s="73"/>
      <c r="E6" s="57"/>
      <c r="F6" s="56"/>
    </row>
    <row r="7" spans="1:6" x14ac:dyDescent="0.35">
      <c r="A7" s="76"/>
      <c r="B7" s="13" t="s">
        <v>11</v>
      </c>
      <c r="C7" s="11">
        <v>30</v>
      </c>
      <c r="D7" s="73" t="s">
        <v>10</v>
      </c>
      <c r="E7" s="57"/>
      <c r="F7" s="56">
        <f t="shared" si="0"/>
        <v>0</v>
      </c>
    </row>
    <row r="8" spans="1:6" x14ac:dyDescent="0.35">
      <c r="A8" s="86">
        <v>3</v>
      </c>
      <c r="B8" s="71" t="s">
        <v>12</v>
      </c>
      <c r="C8" s="11"/>
      <c r="D8" s="73"/>
      <c r="E8" s="57"/>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30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23" priority="6" stopIfTrue="1" operator="equal">
      <formula>0</formula>
    </cfRule>
  </conditionalFormatting>
  <conditionalFormatting sqref="D37">
    <cfRule type="cellIs" dxfId="22" priority="5" stopIfTrue="1" operator="equal">
      <formula>0</formula>
    </cfRule>
  </conditionalFormatting>
  <conditionalFormatting sqref="D24">
    <cfRule type="cellIs" dxfId="21" priority="4" stopIfTrue="1" operator="equal">
      <formula>0</formula>
    </cfRule>
  </conditionalFormatting>
  <conditionalFormatting sqref="D32">
    <cfRule type="cellIs" dxfId="20" priority="1" stopIfTrue="1" operator="equal">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CA21-65C1-423F-B7BA-2826CF22F6FB}">
  <dimension ref="A1:F58"/>
  <sheetViews>
    <sheetView workbookViewId="0">
      <selection activeCell="E10" sqref="E10"/>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58</v>
      </c>
      <c r="D5" s="73" t="s">
        <v>3</v>
      </c>
      <c r="E5" s="57"/>
      <c r="F5" s="56">
        <f t="shared" ref="F5:F15" si="0">E5*C5</f>
        <v>0</v>
      </c>
    </row>
    <row r="6" spans="1:6" x14ac:dyDescent="0.35">
      <c r="A6" s="86">
        <v>2</v>
      </c>
      <c r="B6" s="71" t="s">
        <v>9</v>
      </c>
      <c r="C6" s="11"/>
      <c r="D6" s="73"/>
      <c r="E6" s="57"/>
      <c r="F6" s="56"/>
    </row>
    <row r="7" spans="1:6" x14ac:dyDescent="0.35">
      <c r="A7" s="76"/>
      <c r="B7" s="13" t="s">
        <v>11</v>
      </c>
      <c r="C7" s="11">
        <v>30</v>
      </c>
      <c r="D7" s="73" t="s">
        <v>10</v>
      </c>
      <c r="E7" s="57"/>
      <c r="F7" s="56">
        <f t="shared" si="0"/>
        <v>0</v>
      </c>
    </row>
    <row r="8" spans="1:6" x14ac:dyDescent="0.35">
      <c r="A8" s="86">
        <v>3</v>
      </c>
      <c r="B8" s="71" t="s">
        <v>12</v>
      </c>
      <c r="C8" s="11"/>
      <c r="D8" s="73"/>
      <c r="E8" s="57"/>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40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19" priority="6" stopIfTrue="1" operator="equal">
      <formula>0</formula>
    </cfRule>
  </conditionalFormatting>
  <conditionalFormatting sqref="D37">
    <cfRule type="cellIs" dxfId="18" priority="5" stopIfTrue="1" operator="equal">
      <formula>0</formula>
    </cfRule>
  </conditionalFormatting>
  <conditionalFormatting sqref="D24">
    <cfRule type="cellIs" dxfId="17" priority="4" stopIfTrue="1" operator="equal">
      <formula>0</formula>
    </cfRule>
  </conditionalFormatting>
  <conditionalFormatting sqref="D32">
    <cfRule type="cellIs" dxfId="16" priority="1" stopIfTrue="1"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AE68-CB51-488A-914B-0181CF0FB7B6}">
  <dimension ref="A1:F58"/>
  <sheetViews>
    <sheetView workbookViewId="0">
      <selection activeCell="E7" sqref="E7"/>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145</v>
      </c>
      <c r="D5" s="73" t="s">
        <v>3</v>
      </c>
      <c r="E5" s="57"/>
      <c r="F5" s="56">
        <f t="shared" ref="F5:F15" si="0">E5*C5</f>
        <v>0</v>
      </c>
    </row>
    <row r="6" spans="1:6" x14ac:dyDescent="0.35">
      <c r="A6" s="86">
        <v>2</v>
      </c>
      <c r="B6" s="71" t="s">
        <v>9</v>
      </c>
      <c r="C6" s="11"/>
      <c r="D6" s="73"/>
      <c r="E6" s="57"/>
      <c r="F6" s="56"/>
    </row>
    <row r="7" spans="1:6" x14ac:dyDescent="0.35">
      <c r="A7" s="76"/>
      <c r="B7" s="13" t="s">
        <v>11</v>
      </c>
      <c r="C7" s="11">
        <v>60</v>
      </c>
      <c r="D7" s="73" t="s">
        <v>10</v>
      </c>
      <c r="E7" s="57"/>
      <c r="F7" s="56">
        <f t="shared" si="0"/>
        <v>0</v>
      </c>
    </row>
    <row r="8" spans="1:6" x14ac:dyDescent="0.35">
      <c r="A8" s="86">
        <v>3</v>
      </c>
      <c r="B8" s="71" t="s">
        <v>12</v>
      </c>
      <c r="C8" s="11"/>
      <c r="D8" s="73"/>
      <c r="E8" s="57"/>
      <c r="F8" s="56"/>
    </row>
    <row r="9" spans="1:6" x14ac:dyDescent="0.35">
      <c r="A9" s="76"/>
      <c r="B9" s="13" t="s">
        <v>13</v>
      </c>
      <c r="C9" s="11">
        <v>60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90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30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15" priority="6" stopIfTrue="1" operator="equal">
      <formula>0</formula>
    </cfRule>
  </conditionalFormatting>
  <conditionalFormatting sqref="D37">
    <cfRule type="cellIs" dxfId="14" priority="5" stopIfTrue="1" operator="equal">
      <formula>0</formula>
    </cfRule>
  </conditionalFormatting>
  <conditionalFormatting sqref="D24">
    <cfRule type="cellIs" dxfId="13" priority="4" stopIfTrue="1" operator="equal">
      <formula>0</formula>
    </cfRule>
  </conditionalFormatting>
  <conditionalFormatting sqref="D32">
    <cfRule type="cellIs" dxfId="12" priority="1" stopIfTrue="1" operator="equal">
      <formula>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6B63-F3A3-46CD-A161-20BF9B0DFAD3}">
  <dimension ref="A1:F57"/>
  <sheetViews>
    <sheetView topLeftCell="A23" workbookViewId="0">
      <selection activeCell="F40" sqref="F40"/>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81</v>
      </c>
      <c r="D5" s="73" t="s">
        <v>3</v>
      </c>
      <c r="E5" s="57"/>
      <c r="F5" s="56">
        <f t="shared" ref="F5:F15" si="0">E5*C5</f>
        <v>0</v>
      </c>
    </row>
    <row r="6" spans="1:6" x14ac:dyDescent="0.35">
      <c r="A6" s="86">
        <v>2</v>
      </c>
      <c r="B6" s="71" t="s">
        <v>9</v>
      </c>
      <c r="C6" s="11"/>
      <c r="D6" s="73"/>
      <c r="E6" s="57"/>
      <c r="F6" s="56"/>
    </row>
    <row r="7" spans="1:6" x14ac:dyDescent="0.35">
      <c r="A7" s="76"/>
      <c r="B7" s="13" t="s">
        <v>11</v>
      </c>
      <c r="C7" s="11">
        <v>50</v>
      </c>
      <c r="D7" s="73" t="s">
        <v>10</v>
      </c>
      <c r="E7" s="57"/>
      <c r="F7" s="56">
        <f t="shared" si="0"/>
        <v>0</v>
      </c>
    </row>
    <row r="8" spans="1:6" x14ac:dyDescent="0.35">
      <c r="A8" s="86">
        <v>3</v>
      </c>
      <c r="B8" s="71" t="s">
        <v>12</v>
      </c>
      <c r="C8" s="11"/>
      <c r="D8" s="73"/>
      <c r="E8" s="57"/>
      <c r="F8" s="56"/>
    </row>
    <row r="9" spans="1:6" x14ac:dyDescent="0.35">
      <c r="A9" s="76"/>
      <c r="B9" s="13" t="s">
        <v>13</v>
      </c>
      <c r="C9" s="11">
        <v>45</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50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sheetData>
  <mergeCells count="1">
    <mergeCell ref="C2:F2"/>
  </mergeCells>
  <conditionalFormatting sqref="D3:D23 D25:D31 D33:D36">
    <cfRule type="cellIs" dxfId="11" priority="6" stopIfTrue="1" operator="equal">
      <formula>0</formula>
    </cfRule>
  </conditionalFormatting>
  <conditionalFormatting sqref="D37">
    <cfRule type="cellIs" dxfId="10" priority="5" stopIfTrue="1" operator="equal">
      <formula>0</formula>
    </cfRule>
  </conditionalFormatting>
  <conditionalFormatting sqref="D24">
    <cfRule type="cellIs" dxfId="9" priority="4" stopIfTrue="1" operator="equal">
      <formula>0</formula>
    </cfRule>
  </conditionalFormatting>
  <conditionalFormatting sqref="D32">
    <cfRule type="cellIs" dxfId="8" priority="1" stopIfTrue="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5F08-271C-4B7C-9F59-479272A1FCB4}">
  <dimension ref="A1:F58"/>
  <sheetViews>
    <sheetView topLeftCell="A35" workbookViewId="0">
      <selection activeCell="E42" sqref="E42"/>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81</v>
      </c>
      <c r="D5" s="73" t="s">
        <v>3</v>
      </c>
      <c r="E5" s="57"/>
      <c r="F5" s="56">
        <f t="shared" ref="F5:F15" si="0">E5*C5</f>
        <v>0</v>
      </c>
    </row>
    <row r="6" spans="1:6" x14ac:dyDescent="0.35">
      <c r="A6" s="86">
        <v>2</v>
      </c>
      <c r="B6" s="71" t="s">
        <v>9</v>
      </c>
      <c r="C6" s="11"/>
      <c r="D6" s="73"/>
      <c r="E6" s="57"/>
      <c r="F6" s="56"/>
    </row>
    <row r="7" spans="1:6" x14ac:dyDescent="0.35">
      <c r="A7" s="76"/>
      <c r="B7" s="13" t="s">
        <v>11</v>
      </c>
      <c r="C7" s="11">
        <v>50</v>
      </c>
      <c r="D7" s="73" t="s">
        <v>10</v>
      </c>
      <c r="E7" s="57"/>
      <c r="F7" s="56">
        <f t="shared" si="0"/>
        <v>0</v>
      </c>
    </row>
    <row r="8" spans="1:6" x14ac:dyDescent="0.35">
      <c r="A8" s="86">
        <v>3</v>
      </c>
      <c r="B8" s="71" t="s">
        <v>12</v>
      </c>
      <c r="C8" s="11"/>
      <c r="D8" s="73"/>
      <c r="E8" s="57" t="str">
        <f>IF(C8="","",_xlfn.XLOOKUP(B8,#REF!,#REF!))</f>
        <v/>
      </c>
      <c r="F8" s="56"/>
    </row>
    <row r="9" spans="1:6" x14ac:dyDescent="0.35">
      <c r="A9" s="76"/>
      <c r="B9" s="13" t="s">
        <v>13</v>
      </c>
      <c r="C9" s="11">
        <v>45</v>
      </c>
      <c r="D9" s="73" t="s">
        <v>10</v>
      </c>
      <c r="E9" s="57"/>
      <c r="F9" s="56">
        <f t="shared" si="0"/>
        <v>0</v>
      </c>
    </row>
    <row r="10" spans="1:6" x14ac:dyDescent="0.35">
      <c r="A10" s="86">
        <v>4</v>
      </c>
      <c r="B10" s="72" t="s">
        <v>14</v>
      </c>
      <c r="C10" s="11"/>
      <c r="D10" s="73"/>
      <c r="E10" s="57" t="str">
        <f>IF(C10="","",_xlfn.XLOOKUP(B10,#REF!,#REF!))</f>
        <v/>
      </c>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t="str">
        <f>IF(C13="","",_xlfn.XLOOKUP(B13,#REF!,#REF!))</f>
        <v/>
      </c>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60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70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7" priority="6" stopIfTrue="1" operator="equal">
      <formula>0</formula>
    </cfRule>
  </conditionalFormatting>
  <conditionalFormatting sqref="D37">
    <cfRule type="cellIs" dxfId="6" priority="5" stopIfTrue="1" operator="equal">
      <formula>0</formula>
    </cfRule>
  </conditionalFormatting>
  <conditionalFormatting sqref="D24">
    <cfRule type="cellIs" dxfId="5" priority="4" stopIfTrue="1" operator="equal">
      <formula>0</formula>
    </cfRule>
  </conditionalFormatting>
  <conditionalFormatting sqref="D32">
    <cfRule type="cellIs" dxfId="4" priority="1" stopIfTrue="1" operator="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4CCC-3C3F-4173-B165-65EA632A17DC}">
  <dimension ref="A1:F58"/>
  <sheetViews>
    <sheetView topLeftCell="A3" workbookViewId="0">
      <selection activeCell="E49" sqref="E49"/>
    </sheetView>
  </sheetViews>
  <sheetFormatPr defaultRowHeight="14.5" x14ac:dyDescent="0.35"/>
  <cols>
    <col min="2" max="2" width="45.08984375" customWidth="1"/>
    <col min="4" max="4" width="10.1796875" customWidth="1"/>
    <col min="5" max="5" width="17.1796875" customWidth="1"/>
    <col min="6" max="6" width="18.6328125" customWidth="1"/>
  </cols>
  <sheetData>
    <row r="1" spans="1:6" ht="15" thickBot="1" x14ac:dyDescent="0.4">
      <c r="B1" s="88" t="s">
        <v>50</v>
      </c>
    </row>
    <row r="2" spans="1:6" ht="20.5" customHeight="1" thickBot="1" x14ac:dyDescent="0.4">
      <c r="A2" s="61"/>
      <c r="B2" s="62" t="s">
        <v>35</v>
      </c>
      <c r="C2" s="127" t="s">
        <v>105</v>
      </c>
      <c r="D2" s="128"/>
      <c r="E2" s="128"/>
      <c r="F2" s="129"/>
    </row>
    <row r="3" spans="1:6" ht="18" customHeight="1" x14ac:dyDescent="0.35">
      <c r="A3" s="59" t="s">
        <v>1</v>
      </c>
      <c r="B3" s="60" t="s">
        <v>5</v>
      </c>
      <c r="C3" s="63" t="s">
        <v>6</v>
      </c>
      <c r="D3" s="63" t="s">
        <v>7</v>
      </c>
      <c r="E3" s="64" t="s">
        <v>2</v>
      </c>
      <c r="F3" s="64" t="s">
        <v>44</v>
      </c>
    </row>
    <row r="4" spans="1:6" ht="39" x14ac:dyDescent="0.35">
      <c r="A4" s="86">
        <v>1</v>
      </c>
      <c r="B4" s="78" t="s">
        <v>37</v>
      </c>
      <c r="C4" s="75"/>
      <c r="D4" s="73"/>
      <c r="E4" s="84" t="str">
        <f>IF(C4="","",_xlfn.XLOOKUP(B4,#REF!,#REF!))</f>
        <v/>
      </c>
      <c r="F4" s="56"/>
    </row>
    <row r="5" spans="1:6" x14ac:dyDescent="0.35">
      <c r="A5" s="76"/>
      <c r="B5" s="13" t="s">
        <v>8</v>
      </c>
      <c r="C5" s="11">
        <v>145</v>
      </c>
      <c r="D5" s="73" t="s">
        <v>3</v>
      </c>
      <c r="E5" s="57"/>
      <c r="F5" s="56">
        <f t="shared" ref="F5:F15" si="0">E5*C5</f>
        <v>0</v>
      </c>
    </row>
    <row r="6" spans="1:6" x14ac:dyDescent="0.35">
      <c r="A6" s="86">
        <v>2</v>
      </c>
      <c r="B6" s="71" t="s">
        <v>9</v>
      </c>
      <c r="C6" s="11"/>
      <c r="D6" s="73"/>
      <c r="E6" s="57" t="str">
        <f>IF(C6="","",_xlfn.XLOOKUP(B6,#REF!,#REF!))</f>
        <v/>
      </c>
      <c r="F6" s="56"/>
    </row>
    <row r="7" spans="1:6" x14ac:dyDescent="0.35">
      <c r="A7" s="76"/>
      <c r="B7" s="13" t="s">
        <v>11</v>
      </c>
      <c r="C7" s="11">
        <v>30</v>
      </c>
      <c r="D7" s="73" t="s">
        <v>10</v>
      </c>
      <c r="E7" s="57"/>
      <c r="F7" s="56">
        <f t="shared" si="0"/>
        <v>0</v>
      </c>
    </row>
    <row r="8" spans="1:6" x14ac:dyDescent="0.35">
      <c r="A8" s="86">
        <v>3</v>
      </c>
      <c r="B8" s="71" t="s">
        <v>12</v>
      </c>
      <c r="C8" s="11"/>
      <c r="D8" s="73"/>
      <c r="E8" s="57" t="str">
        <f>IF(C8="","",_xlfn.XLOOKUP(B8,#REF!,#REF!))</f>
        <v/>
      </c>
      <c r="F8" s="56"/>
    </row>
    <row r="9" spans="1:6" x14ac:dyDescent="0.35">
      <c r="A9" s="76"/>
      <c r="B9" s="13" t="s">
        <v>13</v>
      </c>
      <c r="C9" s="11">
        <v>30</v>
      </c>
      <c r="D9" s="73" t="s">
        <v>10</v>
      </c>
      <c r="E9" s="57"/>
      <c r="F9" s="56">
        <f t="shared" si="0"/>
        <v>0</v>
      </c>
    </row>
    <row r="10" spans="1:6" x14ac:dyDescent="0.35">
      <c r="A10" s="86">
        <v>4</v>
      </c>
      <c r="B10" s="72" t="s">
        <v>14</v>
      </c>
      <c r="C10" s="11"/>
      <c r="D10" s="73"/>
      <c r="E10" s="57"/>
      <c r="F10" s="56"/>
    </row>
    <row r="11" spans="1:6" x14ac:dyDescent="0.35">
      <c r="A11" s="76"/>
      <c r="B11" s="13" t="s">
        <v>38</v>
      </c>
      <c r="C11" s="11">
        <v>2</v>
      </c>
      <c r="D11" s="73" t="s">
        <v>10</v>
      </c>
      <c r="E11" s="57"/>
      <c r="F11" s="56">
        <f t="shared" si="0"/>
        <v>0</v>
      </c>
    </row>
    <row r="12" spans="1:6" x14ac:dyDescent="0.35">
      <c r="A12" s="76"/>
      <c r="B12" s="13" t="s">
        <v>15</v>
      </c>
      <c r="C12" s="11">
        <v>4</v>
      </c>
      <c r="D12" s="73" t="s">
        <v>10</v>
      </c>
      <c r="E12" s="57"/>
      <c r="F12" s="56">
        <f t="shared" si="0"/>
        <v>0</v>
      </c>
    </row>
    <row r="13" spans="1:6" ht="26" x14ac:dyDescent="0.35">
      <c r="A13" s="86">
        <v>5</v>
      </c>
      <c r="B13" s="13" t="s">
        <v>39</v>
      </c>
      <c r="C13" s="11"/>
      <c r="D13" s="73"/>
      <c r="E13" s="57"/>
      <c r="F13" s="56"/>
    </row>
    <row r="14" spans="1:6" x14ac:dyDescent="0.35">
      <c r="A14" s="76"/>
      <c r="B14" s="13" t="s">
        <v>21</v>
      </c>
      <c r="C14" s="11">
        <v>1</v>
      </c>
      <c r="D14" s="73" t="s">
        <v>0</v>
      </c>
      <c r="E14" s="57"/>
      <c r="F14" s="56">
        <f t="shared" si="0"/>
        <v>0</v>
      </c>
    </row>
    <row r="15" spans="1:6" x14ac:dyDescent="0.35">
      <c r="A15" s="76"/>
      <c r="B15" s="13" t="s">
        <v>16</v>
      </c>
      <c r="C15" s="11">
        <v>1</v>
      </c>
      <c r="D15" s="73" t="s">
        <v>0</v>
      </c>
      <c r="E15" s="57"/>
      <c r="F15" s="56">
        <f t="shared" si="0"/>
        <v>0</v>
      </c>
    </row>
    <row r="16" spans="1:6" x14ac:dyDescent="0.35">
      <c r="A16" s="73"/>
      <c r="B16" s="13" t="s">
        <v>41</v>
      </c>
      <c r="C16" s="11">
        <v>2</v>
      </c>
      <c r="D16" s="73" t="s">
        <v>0</v>
      </c>
      <c r="E16" s="57"/>
      <c r="F16" s="56">
        <f>E16*C16</f>
        <v>0</v>
      </c>
    </row>
    <row r="17" spans="1:6" ht="15" thickBot="1" x14ac:dyDescent="0.4">
      <c r="A17" s="73"/>
      <c r="B17" s="13" t="s">
        <v>40</v>
      </c>
      <c r="C17" s="11">
        <v>2</v>
      </c>
      <c r="D17" s="73" t="s">
        <v>0</v>
      </c>
      <c r="E17" s="85"/>
      <c r="F17" s="56">
        <f>E17*C17</f>
        <v>0</v>
      </c>
    </row>
    <row r="18" spans="1:6" ht="15" thickBot="1" x14ac:dyDescent="0.4">
      <c r="A18" s="79"/>
      <c r="B18" s="80" t="s">
        <v>24</v>
      </c>
      <c r="C18" s="81"/>
      <c r="D18" s="82"/>
      <c r="E18" s="83"/>
      <c r="F18" s="58">
        <f>SUM(F4:F17)</f>
        <v>0</v>
      </c>
    </row>
    <row r="19" spans="1:6" x14ac:dyDescent="0.35">
      <c r="A19" s="74"/>
      <c r="B19" s="77"/>
      <c r="C19" s="74"/>
      <c r="D19" s="74"/>
      <c r="E19" s="18"/>
      <c r="F19" s="15"/>
    </row>
    <row r="20" spans="1:6" x14ac:dyDescent="0.35">
      <c r="A20" s="16"/>
      <c r="B20" s="17" t="s">
        <v>25</v>
      </c>
      <c r="C20" s="16"/>
      <c r="D20" s="16"/>
      <c r="E20" s="18"/>
      <c r="F20" s="19"/>
    </row>
    <row r="21" spans="1:6" x14ac:dyDescent="0.35">
      <c r="A21" s="16"/>
      <c r="B21" s="17"/>
      <c r="C21" s="16"/>
      <c r="D21" s="16"/>
      <c r="E21" s="18"/>
      <c r="F21" s="19"/>
    </row>
    <row r="22" spans="1:6" x14ac:dyDescent="0.35">
      <c r="A22" s="16"/>
      <c r="B22" s="20" t="str">
        <f>B2</f>
        <v xml:space="preserve">REFERENCE NUMBER </v>
      </c>
      <c r="C22" s="16"/>
      <c r="D22" s="16"/>
      <c r="E22" s="18"/>
      <c r="F22" s="19"/>
    </row>
    <row r="23" spans="1:6" ht="15" thickBot="1" x14ac:dyDescent="0.4">
      <c r="A23" s="16"/>
      <c r="B23" s="21"/>
      <c r="C23" s="16"/>
      <c r="D23" s="16"/>
      <c r="E23" s="18"/>
      <c r="F23" s="19"/>
    </row>
    <row r="24" spans="1:6" x14ac:dyDescent="0.35">
      <c r="A24" s="5" t="s">
        <v>1</v>
      </c>
      <c r="B24" s="6" t="s">
        <v>5</v>
      </c>
      <c r="C24" s="7" t="s">
        <v>6</v>
      </c>
      <c r="D24" s="7" t="s">
        <v>7</v>
      </c>
      <c r="E24" s="8" t="s">
        <v>2</v>
      </c>
      <c r="F24" s="9" t="s">
        <v>23</v>
      </c>
    </row>
    <row r="25" spans="1:6" x14ac:dyDescent="0.35">
      <c r="A25" s="10"/>
      <c r="B25" s="13"/>
      <c r="C25" s="11"/>
      <c r="D25" s="11"/>
      <c r="E25" s="14"/>
      <c r="F25" s="12"/>
    </row>
    <row r="26" spans="1:6" x14ac:dyDescent="0.35">
      <c r="A26" s="53">
        <v>6</v>
      </c>
      <c r="B26" s="72" t="s">
        <v>17</v>
      </c>
      <c r="C26" s="11"/>
      <c r="D26" s="11"/>
      <c r="E26" s="14"/>
      <c r="F26" s="12"/>
    </row>
    <row r="27" spans="1:6" x14ac:dyDescent="0.35">
      <c r="A27" s="10"/>
      <c r="B27" s="13" t="s">
        <v>18</v>
      </c>
      <c r="C27" s="11">
        <v>30</v>
      </c>
      <c r="D27" s="11" t="s">
        <v>22</v>
      </c>
      <c r="E27" s="14"/>
      <c r="F27" s="12">
        <f>E27*C27</f>
        <v>0</v>
      </c>
    </row>
    <row r="28" spans="1:6" x14ac:dyDescent="0.35">
      <c r="A28" s="10"/>
      <c r="B28" s="13" t="s">
        <v>19</v>
      </c>
      <c r="C28" s="11">
        <v>3</v>
      </c>
      <c r="D28" s="11" t="s">
        <v>3</v>
      </c>
      <c r="E28" s="14"/>
      <c r="F28" s="12">
        <f t="shared" ref="F28:F34" si="1">E28*C28</f>
        <v>0</v>
      </c>
    </row>
    <row r="29" spans="1:6" x14ac:dyDescent="0.35">
      <c r="A29" s="10"/>
      <c r="B29" s="13" t="s">
        <v>20</v>
      </c>
      <c r="C29" s="11">
        <v>100</v>
      </c>
      <c r="D29" s="11" t="s">
        <v>46</v>
      </c>
      <c r="E29" s="14"/>
      <c r="F29" s="12">
        <f t="shared" si="1"/>
        <v>0</v>
      </c>
    </row>
    <row r="30" spans="1:6" ht="39" x14ac:dyDescent="0.35">
      <c r="A30" s="53">
        <v>7</v>
      </c>
      <c r="B30" s="13" t="s">
        <v>59</v>
      </c>
      <c r="C30" s="11">
        <v>1</v>
      </c>
      <c r="D30" s="11" t="s">
        <v>42</v>
      </c>
      <c r="E30" s="14"/>
      <c r="F30" s="12">
        <f t="shared" si="1"/>
        <v>0</v>
      </c>
    </row>
    <row r="31" spans="1:6" ht="39" x14ac:dyDescent="0.35">
      <c r="A31" s="53">
        <v>8</v>
      </c>
      <c r="B31" s="13" t="s">
        <v>45</v>
      </c>
      <c r="C31" s="11">
        <v>1</v>
      </c>
      <c r="D31" s="11" t="s">
        <v>42</v>
      </c>
      <c r="E31" s="14"/>
      <c r="F31" s="12">
        <f t="shared" si="1"/>
        <v>0</v>
      </c>
    </row>
    <row r="32" spans="1:6" ht="26" x14ac:dyDescent="0.35">
      <c r="A32" s="53">
        <v>9</v>
      </c>
      <c r="B32" s="13" t="s">
        <v>90</v>
      </c>
      <c r="C32" s="11">
        <v>20</v>
      </c>
      <c r="D32" s="11" t="s">
        <v>3</v>
      </c>
      <c r="E32" s="14"/>
      <c r="F32" s="12">
        <f>E32*C32</f>
        <v>0</v>
      </c>
    </row>
    <row r="33" spans="1:6" x14ac:dyDescent="0.35">
      <c r="A33" s="53"/>
      <c r="B33" s="13"/>
      <c r="C33" s="11"/>
      <c r="D33" s="11"/>
      <c r="E33" s="14"/>
      <c r="F33" s="12"/>
    </row>
    <row r="34" spans="1:6" x14ac:dyDescent="0.35">
      <c r="A34" s="54">
        <v>10</v>
      </c>
      <c r="B34" s="13" t="s">
        <v>47</v>
      </c>
      <c r="C34" s="11">
        <v>1</v>
      </c>
      <c r="D34" s="11" t="s">
        <v>22</v>
      </c>
      <c r="E34" s="14"/>
      <c r="F34" s="12">
        <f t="shared" si="1"/>
        <v>0</v>
      </c>
    </row>
    <row r="35" spans="1:6" ht="39" x14ac:dyDescent="0.35">
      <c r="A35" s="54">
        <v>11</v>
      </c>
      <c r="B35" s="13" t="s">
        <v>48</v>
      </c>
      <c r="C35" s="11">
        <v>1</v>
      </c>
      <c r="D35" s="11" t="s">
        <v>42</v>
      </c>
      <c r="E35" s="14"/>
      <c r="F35" s="12"/>
    </row>
    <row r="36" spans="1:6" ht="15" thickBot="1" x14ac:dyDescent="0.4">
      <c r="A36" s="22">
        <v>12</v>
      </c>
      <c r="B36" s="23" t="s">
        <v>49</v>
      </c>
      <c r="C36" s="87">
        <v>1</v>
      </c>
      <c r="D36" s="87" t="s">
        <v>22</v>
      </c>
      <c r="E36" s="14"/>
      <c r="F36" s="12"/>
    </row>
    <row r="37" spans="1:6" ht="15" thickBot="1" x14ac:dyDescent="0.4">
      <c r="A37" s="24"/>
      <c r="B37" s="25" t="s">
        <v>26</v>
      </c>
      <c r="C37" s="26"/>
      <c r="D37" s="26"/>
      <c r="E37" s="27" t="str">
        <f>IFERROR(VLOOKUP(#REF!,[1]Tables!#REF!,3,FALSE),"")</f>
        <v/>
      </c>
      <c r="F37" s="28">
        <f>SUM(F25:F36)</f>
        <v>0</v>
      </c>
    </row>
    <row r="38" spans="1:6" x14ac:dyDescent="0.35">
      <c r="A38" s="29"/>
      <c r="B38" s="30"/>
      <c r="C38" s="31"/>
      <c r="D38" s="31"/>
      <c r="E38" s="32"/>
      <c r="F38" s="33"/>
    </row>
    <row r="39" spans="1:6" x14ac:dyDescent="0.35">
      <c r="A39" s="34"/>
      <c r="B39" s="35"/>
      <c r="C39" s="36"/>
      <c r="D39" s="36"/>
      <c r="E39" s="37"/>
      <c r="F39" s="12"/>
    </row>
    <row r="40" spans="1:6" x14ac:dyDescent="0.35">
      <c r="A40" s="34"/>
      <c r="B40" s="35" t="s">
        <v>27</v>
      </c>
      <c r="C40" s="36"/>
      <c r="D40" s="36"/>
      <c r="E40" s="37"/>
      <c r="F40" s="12"/>
    </row>
    <row r="41" spans="1:6" x14ac:dyDescent="0.35">
      <c r="A41" s="34"/>
      <c r="B41" s="35" t="s">
        <v>28</v>
      </c>
      <c r="C41" s="36"/>
      <c r="D41" s="36"/>
      <c r="E41" s="37"/>
      <c r="F41" s="12">
        <f>F18</f>
        <v>0</v>
      </c>
    </row>
    <row r="42" spans="1:6" x14ac:dyDescent="0.35">
      <c r="A42" s="34"/>
      <c r="B42" s="35" t="s">
        <v>29</v>
      </c>
      <c r="C42" s="36"/>
      <c r="D42" s="36"/>
      <c r="E42" s="37"/>
      <c r="F42" s="12">
        <f>F37</f>
        <v>0</v>
      </c>
    </row>
    <row r="43" spans="1:6" x14ac:dyDescent="0.35">
      <c r="A43" s="38"/>
      <c r="B43" s="39" t="s">
        <v>4</v>
      </c>
      <c r="C43" s="40"/>
      <c r="D43" s="40"/>
      <c r="E43" s="41"/>
      <c r="F43" s="42">
        <f>SUM(F41:F42)</f>
        <v>0</v>
      </c>
    </row>
    <row r="44" spans="1:6" x14ac:dyDescent="0.35">
      <c r="A44" s="43"/>
      <c r="B44" s="44" t="s">
        <v>43</v>
      </c>
      <c r="C44" s="45"/>
      <c r="D44" s="45"/>
      <c r="E44" s="46"/>
      <c r="F44" s="47">
        <f>F43*0.18</f>
        <v>0</v>
      </c>
    </row>
    <row r="45" spans="1:6" ht="15" thickBot="1" x14ac:dyDescent="0.4">
      <c r="A45" s="48"/>
      <c r="B45" s="49" t="s">
        <v>30</v>
      </c>
      <c r="C45" s="50"/>
      <c r="D45" s="51"/>
      <c r="E45" s="52"/>
      <c r="F45" s="55">
        <f>F43+F44</f>
        <v>0</v>
      </c>
    </row>
    <row r="46" spans="1:6" x14ac:dyDescent="0.35">
      <c r="A46" s="1"/>
      <c r="B46" s="2"/>
      <c r="C46" s="3"/>
      <c r="D46" s="3"/>
      <c r="E46" s="4"/>
      <c r="F46" s="3"/>
    </row>
    <row r="47" spans="1:6" x14ac:dyDescent="0.35">
      <c r="A47" s="1"/>
      <c r="B47" s="2"/>
      <c r="C47" s="3"/>
      <c r="D47" s="3"/>
      <c r="E47" s="4"/>
      <c r="F47" s="3"/>
    </row>
    <row r="48" spans="1:6" x14ac:dyDescent="0.35">
      <c r="A48" s="1"/>
      <c r="B48" s="2"/>
      <c r="C48" s="3"/>
      <c r="D48" s="3"/>
      <c r="E48" s="4"/>
      <c r="F48" s="3"/>
    </row>
    <row r="49" spans="1:6" x14ac:dyDescent="0.35">
      <c r="A49" s="65" t="s">
        <v>31</v>
      </c>
      <c r="B49" s="2"/>
      <c r="C49" s="3"/>
      <c r="D49" s="3"/>
      <c r="E49" s="4"/>
      <c r="F49" s="3"/>
    </row>
    <row r="50" spans="1:6" x14ac:dyDescent="0.35">
      <c r="A50" s="1"/>
      <c r="B50" s="2"/>
      <c r="C50" s="3"/>
      <c r="D50" s="3"/>
      <c r="E50" s="4"/>
      <c r="F50" s="3"/>
    </row>
    <row r="51" spans="1:6" x14ac:dyDescent="0.35">
      <c r="A51" s="1"/>
      <c r="B51" s="2" t="s">
        <v>34</v>
      </c>
      <c r="C51" s="3"/>
      <c r="D51" s="3"/>
      <c r="E51" s="4"/>
      <c r="F51" s="3"/>
    </row>
    <row r="52" spans="1:6" x14ac:dyDescent="0.35">
      <c r="A52" s="1"/>
      <c r="B52" s="2"/>
      <c r="C52" s="3"/>
      <c r="D52" s="3"/>
      <c r="E52" s="4"/>
      <c r="F52" s="3"/>
    </row>
    <row r="53" spans="1:6" x14ac:dyDescent="0.35">
      <c r="A53" s="1"/>
      <c r="B53" s="2" t="s">
        <v>36</v>
      </c>
      <c r="C53" s="3"/>
      <c r="D53" s="3"/>
      <c r="E53" s="4"/>
      <c r="F53" s="3"/>
    </row>
    <row r="54" spans="1:6" x14ac:dyDescent="0.35">
      <c r="A54" s="1"/>
      <c r="B54" s="2"/>
      <c r="C54" s="3"/>
      <c r="D54" s="3"/>
      <c r="E54" s="4"/>
      <c r="F54" s="3"/>
    </row>
    <row r="55" spans="1:6" x14ac:dyDescent="0.35">
      <c r="A55" s="1"/>
      <c r="B55" s="2" t="s">
        <v>32</v>
      </c>
      <c r="C55" s="3"/>
      <c r="D55" s="3"/>
      <c r="E55" s="4"/>
      <c r="F55" s="3"/>
    </row>
    <row r="56" spans="1:6" x14ac:dyDescent="0.35">
      <c r="A56" s="1"/>
      <c r="B56" s="2"/>
      <c r="C56" s="3"/>
      <c r="D56" s="3"/>
      <c r="E56" s="4"/>
      <c r="F56" s="3"/>
    </row>
    <row r="57" spans="1:6" x14ac:dyDescent="0.35">
      <c r="A57" s="1"/>
      <c r="B57" s="2" t="s">
        <v>33</v>
      </c>
      <c r="C57" s="3"/>
      <c r="D57" s="3"/>
      <c r="E57" s="4"/>
      <c r="F57" s="3"/>
    </row>
    <row r="58" spans="1:6" x14ac:dyDescent="0.35">
      <c r="A58" s="1"/>
      <c r="B58" s="2"/>
      <c r="C58" s="3"/>
      <c r="D58" s="3"/>
      <c r="E58" s="4"/>
      <c r="F58" s="3"/>
    </row>
  </sheetData>
  <mergeCells count="1">
    <mergeCell ref="C2:F2"/>
  </mergeCells>
  <conditionalFormatting sqref="D3:D23 D25:D31 D33:D36">
    <cfRule type="cellIs" dxfId="3" priority="10" stopIfTrue="1" operator="equal">
      <formula>0</formula>
    </cfRule>
  </conditionalFormatting>
  <conditionalFormatting sqref="D37">
    <cfRule type="cellIs" dxfId="2" priority="6" stopIfTrue="1" operator="equal">
      <formula>0</formula>
    </cfRule>
  </conditionalFormatting>
  <conditionalFormatting sqref="D24">
    <cfRule type="cellIs" dxfId="1" priority="5" stopIfTrue="1" operator="equal">
      <formula>0</formula>
    </cfRule>
  </conditionalFormatting>
  <conditionalFormatting sqref="D32">
    <cfRule type="cellIs" dxfId="0" priority="1" stopIfTrue="1" operator="equal">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9974-40EE-42B6-A7A6-16D4762A4429}">
  <dimension ref="A1:E18"/>
  <sheetViews>
    <sheetView workbookViewId="0">
      <selection activeCell="G11" sqref="G11"/>
    </sheetView>
  </sheetViews>
  <sheetFormatPr defaultRowHeight="14.5" x14ac:dyDescent="0.35"/>
  <cols>
    <col min="2" max="2" width="23.36328125" customWidth="1"/>
    <col min="3" max="3" width="18.453125" customWidth="1"/>
    <col min="4" max="4" width="26.1796875" customWidth="1"/>
    <col min="5" max="5" width="21.1796875" customWidth="1"/>
  </cols>
  <sheetData>
    <row r="1" spans="1:5" x14ac:dyDescent="0.35">
      <c r="A1" s="110" t="s">
        <v>80</v>
      </c>
      <c r="B1" s="110"/>
      <c r="C1" s="110"/>
    </row>
    <row r="2" spans="1:5" ht="15.5" x14ac:dyDescent="0.35">
      <c r="A2" s="113" t="s">
        <v>22</v>
      </c>
      <c r="B2" s="113" t="s">
        <v>81</v>
      </c>
      <c r="C2" s="113" t="s">
        <v>82</v>
      </c>
      <c r="D2" s="113" t="s">
        <v>83</v>
      </c>
      <c r="E2" s="113" t="s">
        <v>84</v>
      </c>
    </row>
    <row r="3" spans="1:5" x14ac:dyDescent="0.35">
      <c r="A3" s="112"/>
      <c r="B3" s="112"/>
      <c r="C3" s="112"/>
      <c r="D3" s="112"/>
      <c r="E3" s="112"/>
    </row>
    <row r="4" spans="1:5" x14ac:dyDescent="0.35">
      <c r="A4" s="112"/>
      <c r="B4" s="112"/>
      <c r="C4" s="112"/>
      <c r="D4" s="112"/>
      <c r="E4" s="112"/>
    </row>
    <row r="5" spans="1:5" x14ac:dyDescent="0.35">
      <c r="A5" s="112"/>
      <c r="B5" s="112"/>
      <c r="C5" s="112"/>
      <c r="D5" s="112"/>
      <c r="E5" s="112"/>
    </row>
    <row r="6" spans="1:5" x14ac:dyDescent="0.35">
      <c r="A6" s="112"/>
      <c r="B6" s="112"/>
      <c r="C6" s="112"/>
      <c r="D6" s="112"/>
      <c r="E6" s="112"/>
    </row>
    <row r="7" spans="1:5" x14ac:dyDescent="0.35">
      <c r="A7" s="112"/>
      <c r="B7" s="112"/>
      <c r="C7" s="112"/>
      <c r="D7" s="112"/>
      <c r="E7" s="112"/>
    </row>
    <row r="8" spans="1:5" x14ac:dyDescent="0.35">
      <c r="A8" s="112"/>
      <c r="B8" s="112"/>
      <c r="C8" s="112"/>
      <c r="D8" s="112"/>
      <c r="E8" s="112"/>
    </row>
    <row r="9" spans="1:5" x14ac:dyDescent="0.35">
      <c r="A9" s="112"/>
      <c r="B9" s="112"/>
      <c r="C9" s="112"/>
      <c r="D9" s="112"/>
      <c r="E9" s="112"/>
    </row>
    <row r="10" spans="1:5" x14ac:dyDescent="0.35">
      <c r="A10" s="112"/>
      <c r="B10" s="112"/>
      <c r="C10" s="112"/>
      <c r="D10" s="112"/>
      <c r="E10" s="112"/>
    </row>
    <row r="11" spans="1:5" x14ac:dyDescent="0.35">
      <c r="A11" s="112"/>
      <c r="B11" s="112"/>
      <c r="C11" s="112"/>
      <c r="D11" s="112"/>
      <c r="E11" s="112"/>
    </row>
    <row r="12" spans="1:5" x14ac:dyDescent="0.35">
      <c r="A12" s="112"/>
      <c r="B12" s="112"/>
      <c r="C12" s="112"/>
      <c r="D12" s="112"/>
      <c r="E12" s="112"/>
    </row>
    <row r="13" spans="1:5" x14ac:dyDescent="0.35">
      <c r="A13" s="112"/>
      <c r="B13" s="112"/>
      <c r="C13" s="112"/>
      <c r="D13" s="112"/>
      <c r="E13" s="112"/>
    </row>
    <row r="14" spans="1:5" x14ac:dyDescent="0.35">
      <c r="A14" s="112"/>
      <c r="B14" s="112"/>
      <c r="C14" s="112"/>
      <c r="D14" s="112"/>
      <c r="E14" s="112"/>
    </row>
    <row r="15" spans="1:5" x14ac:dyDescent="0.35">
      <c r="A15" s="112"/>
      <c r="B15" s="112"/>
      <c r="C15" s="112"/>
      <c r="D15" s="112"/>
      <c r="E15" s="112"/>
    </row>
    <row r="17" spans="2:2" x14ac:dyDescent="0.35">
      <c r="B17" s="111" t="s">
        <v>85</v>
      </c>
    </row>
    <row r="18" spans="2:2" x14ac:dyDescent="0.35">
      <c r="B18"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a9314c7-0302-4f67-b585-6b11d80692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7B26FD45AF2347BE865D8B89E71A6D" ma:contentTypeVersion="17" ma:contentTypeDescription="Create a new document." ma:contentTypeScope="" ma:versionID="7299558b27aa85d5906cecd40c1908bd">
  <xsd:schema xmlns:xsd="http://www.w3.org/2001/XMLSchema" xmlns:xs="http://www.w3.org/2001/XMLSchema" xmlns:p="http://schemas.microsoft.com/office/2006/metadata/properties" xmlns:ns3="abd57e4a-3023-4ff4-a8ff-69b58c5768e6" xmlns:ns4="8a9314c7-0302-4f67-b585-6b11d80692c4" targetNamespace="http://schemas.microsoft.com/office/2006/metadata/properties" ma:root="true" ma:fieldsID="011d3a73ba387e71200cf30a85e87ef6" ns3:_="" ns4:_="">
    <xsd:import namespace="abd57e4a-3023-4ff4-a8ff-69b58c5768e6"/>
    <xsd:import namespace="8a9314c7-0302-4f67-b585-6b11d80692c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57e4a-3023-4ff4-a8ff-69b58c5768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9314c7-0302-4f67-b585-6b11d80692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8E124-608A-4150-9F20-4823C871B9FF}">
  <ds:schemaRefs>
    <ds:schemaRef ds:uri="http://schemas.microsoft.com/sharepoint/v3/contenttype/forms"/>
  </ds:schemaRefs>
</ds:datastoreItem>
</file>

<file path=customXml/itemProps2.xml><?xml version="1.0" encoding="utf-8"?>
<ds:datastoreItem xmlns:ds="http://schemas.openxmlformats.org/officeDocument/2006/customXml" ds:itemID="{BFA3624B-8977-4E85-AC4F-778D247CA200}">
  <ds:schemaRefs>
    <ds:schemaRef ds:uri="http://purl.org/dc/terms/"/>
    <ds:schemaRef ds:uri="http://www.w3.org/XML/1998/namespace"/>
    <ds:schemaRef ds:uri="http://schemas.microsoft.com/office/2006/documentManagement/types"/>
    <ds:schemaRef ds:uri="abd57e4a-3023-4ff4-a8ff-69b58c5768e6"/>
    <ds:schemaRef ds:uri="http://purl.org/dc/elements/1.1/"/>
    <ds:schemaRef ds:uri="8a9314c7-0302-4f67-b585-6b11d80692c4"/>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48224C6-7ABB-440E-AC4E-1376C38AB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57e4a-3023-4ff4-a8ff-69b58c5768e6"/>
    <ds:schemaRef ds:uri="8a9314c7-0302-4f67-b585-6b11d8069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Introduction </vt:lpstr>
      <vt:lpstr>Summary </vt:lpstr>
      <vt:lpstr>MBEYA RRH</vt:lpstr>
      <vt:lpstr>SEKOU-TOURE </vt:lpstr>
      <vt:lpstr>MOUNT MERU RRH</vt:lpstr>
      <vt:lpstr>ST BENEDICT NDANDA</vt:lpstr>
      <vt:lpstr>SONGEA RRH </vt:lpstr>
      <vt:lpstr>MANYARA RRH </vt:lpstr>
      <vt:lpstr>DODOMA RRH</vt:lpstr>
      <vt:lpstr>MOROGORO RRH</vt:lpstr>
      <vt:lpstr>TUMBI RRH</vt:lpstr>
      <vt:lpstr>BOCHI HOSP </vt:lpstr>
      <vt:lpstr>REFERENCES</vt:lpstr>
      <vt:lpstr>'Introduction '!_Hlk101383785</vt:lpstr>
      <vt:lpstr>'Introduction '!_Hlk187229614</vt:lpstr>
    </vt:vector>
  </TitlesOfParts>
  <Manager/>
  <Company>Linde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Kamau</dc:creator>
  <cp:keywords/>
  <dc:description/>
  <cp:lastModifiedBy>Abhishek Tupe</cp:lastModifiedBy>
  <cp:revision/>
  <cp:lastPrinted>2022-02-28T06:09:58Z</cp:lastPrinted>
  <dcterms:created xsi:type="dcterms:W3CDTF">2015-06-30T13:45:21Z</dcterms:created>
  <dcterms:modified xsi:type="dcterms:W3CDTF">2025-05-16T12:37:03Z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0x0101004B7B26FD45AF2347BE865D8B89E71A6D</vt:lpwstr>
  </property>
</Properties>
</file>